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8075" windowHeight="15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<sst xmlns="http://schemas.openxmlformats.org/spreadsheetml/2006/main" count="195" uniqueCount="129">
  <si>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</si>
  <si>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</si>
  <si>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Schnellaufzahl</t>
  </si>
  <si>
    <t>Resultate:</t>
  </si>
  <si>
    <t>Durchmesser</t>
  </si>
  <si>
    <t>2. V (m/s)</t>
  </si>
  <si>
    <t>3. D (m)</t>
  </si>
  <si>
    <t>1. TSR (n)</t>
  </si>
  <si>
    <t>RPM ( U / min)</t>
  </si>
  <si>
    <t>Einheit:</t>
  </si>
  <si>
    <t>2. Geschwindigkeit der Spulen:</t>
  </si>
  <si>
    <t>Anzahl Spulen</t>
  </si>
  <si>
    <t>1. Spulen (n)</t>
  </si>
  <si>
    <t>Umdrehungen/Minute</t>
  </si>
  <si>
    <t>m</t>
  </si>
  <si>
    <t>m/s</t>
  </si>
  <si>
    <t>3. Breite(mm)</t>
  </si>
  <si>
    <t>4. Breite(mm)</t>
  </si>
  <si>
    <t>2. Länge(mm)</t>
  </si>
  <si>
    <t>mm</t>
  </si>
  <si>
    <t>Spulenlochlänge</t>
  </si>
  <si>
    <t>Spulenlochbreite aussen</t>
  </si>
  <si>
    <t>Spulenlochbreite innen</t>
  </si>
  <si>
    <t>6. Abstand (mm)</t>
  </si>
  <si>
    <t>Abstand zw. Spulen</t>
  </si>
  <si>
    <t>&gt; Radius bei Lochmitte</t>
  </si>
  <si>
    <t>Magnetische Flussdichte:</t>
  </si>
  <si>
    <t>Breite Magnet</t>
  </si>
  <si>
    <t>Länge Magnet</t>
  </si>
  <si>
    <t>Wicklungen</t>
  </si>
  <si>
    <t>Anzahl Wicklungen/Spule</t>
  </si>
  <si>
    <t>Drahtlänge/Spule</t>
  </si>
  <si>
    <t>Drahtdurchmesser</t>
  </si>
  <si>
    <t>1. D (mm)</t>
  </si>
  <si>
    <t>Packdichte</t>
  </si>
  <si>
    <t>2. Dichte(Faktor)</t>
  </si>
  <si>
    <t>Drähte in Hand</t>
  </si>
  <si>
    <t>3. Anzahl (n)</t>
  </si>
  <si>
    <t>Dicke(Höhe)</t>
  </si>
  <si>
    <t>Gesamtinnenwiderstand</t>
  </si>
  <si>
    <t>Ohm</t>
  </si>
  <si>
    <t>Spezifischer Widerstand des Drahtes</t>
  </si>
  <si>
    <t>1. Widerstand (ohm)</t>
  </si>
  <si>
    <t>Umdrehungen/Sekunde</t>
  </si>
  <si>
    <t>Anzahl Magnet-Pole</t>
  </si>
  <si>
    <t>Anzahl Phasen</t>
  </si>
  <si>
    <t>RPS ( U / Sek)</t>
  </si>
  <si>
    <t>Schenkelbreite (von oben gesehen)</t>
  </si>
  <si>
    <t>Umfang in Loch-Mitte</t>
  </si>
  <si>
    <t>1. Spannung (Volt)</t>
  </si>
  <si>
    <t>4. Länge(mm)</t>
  </si>
  <si>
    <t>5. Magnetpole (n)</t>
  </si>
  <si>
    <t>6. Phasen (n)</t>
  </si>
  <si>
    <t>a) Sternschaltung (Y)</t>
  </si>
  <si>
    <t>b) Dreieckschaltung (D)</t>
  </si>
  <si>
    <t>Maße der Spule</t>
  </si>
  <si>
    <t>Systemspannung (12V,24V,48V,240V,...)</t>
  </si>
  <si>
    <t>5. Breite(mm)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</si>
  <si>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</si>
  <si>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</si>
  <si>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</si>
  <si>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</si>
  <si>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</si>
  <si>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</si>
  <si>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</si>
  <si>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</si>
  <si>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Leistung Generator</t>
  </si>
  <si>
    <t>Wirkungsgrad Generator</t>
  </si>
  <si>
    <t>V</t>
  </si>
  <si>
    <t>Verluste durch Gleichrichter</t>
  </si>
  <si>
    <t>Spannungsabfall Gleichrichter</t>
  </si>
  <si>
    <t>Ladeleistung an Batterie</t>
  </si>
  <si>
    <t>Ladestrom nach Gleichrichter</t>
  </si>
  <si>
    <t>Gesamtwirkungsgrad Anlage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</si>
  <si>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</si>
  <si>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</si>
  <si>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</si>
  <si>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</si>
  <si>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</si>
  <si>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</si>
  <si>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</si>
  <si>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</si>
  <si>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</si>
  <si>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3. Magnetische Flussdichte:</t>
  </si>
  <si>
    <t>Dicke Magnet</t>
  </si>
  <si>
    <t>Wertigkeit Magnet</t>
  </si>
  <si>
    <t>Tesla</t>
  </si>
  <si>
    <t>Hilfen:</t>
  </si>
  <si>
    <t>4. Anzahl der benötigten Wicklungen:</t>
  </si>
  <si>
    <t>7. Innenwiderstand</t>
  </si>
  <si>
    <t>8. Leistung / Wirkungsgrad:</t>
  </si>
  <si>
    <t>Verlustleistung Generator</t>
  </si>
  <si>
    <t>Wirk-grad Gen +Gleichrichter</t>
  </si>
  <si>
    <t>Wirkungsgrad</t>
  </si>
  <si>
    <t>Generator</t>
  </si>
  <si>
    <t>cm</t>
  </si>
  <si>
    <t>Geschw. In Mitte Spulenlöcher</t>
  </si>
  <si>
    <t>N52</t>
  </si>
  <si>
    <t>N50</t>
  </si>
  <si>
    <t>N48</t>
  </si>
  <si>
    <t>N45</t>
  </si>
  <si>
    <t>N42</t>
  </si>
  <si>
    <t>N40</t>
  </si>
  <si>
    <t>&gt;&gt; Max 2xMagnetdicke !</t>
  </si>
  <si>
    <t>Dreieckschaltung</t>
  </si>
  <si>
    <t>Windgeschw. (NUR für Ladebeginn)</t>
  </si>
  <si>
    <t>Windgeschwindigkeit (für Leistungsber.)</t>
  </si>
  <si>
    <t>Abstand Spulenende zu Statorrand</t>
  </si>
  <si>
    <t xml:space="preserve">7. Abstand (mm) </t>
  </si>
  <si>
    <t>Statordurchmesser</t>
  </si>
  <si>
    <t>Magnetscheibendurchmesser</t>
  </si>
  <si>
    <t>1. Dicke (mm)</t>
  </si>
  <si>
    <t>2. Abstand (mm)</t>
  </si>
  <si>
    <t>3. Grad ( Tesla)</t>
  </si>
  <si>
    <t>Luftspalt zwischen Magneten</t>
  </si>
  <si>
    <t>(gilt nur für den Fall von Batterieladung)</t>
  </si>
  <si>
    <t>(Nur Annäherungswerte)</t>
  </si>
  <si>
    <t>Gesamtgewicht aller Spulen</t>
  </si>
  <si>
    <t>g</t>
  </si>
  <si>
    <t>Gesamtlänge aller Spulen</t>
  </si>
  <si>
    <t>Scheibengenerator Berechnung V1.3</t>
  </si>
  <si>
    <t>Abstand zwischen Stator und Magneten</t>
  </si>
  <si>
    <t>(je Statorseite)</t>
  </si>
  <si>
    <t>Schichtdicke Laminat über den Spulen</t>
  </si>
  <si>
    <t>4. Dicke (mm)</t>
  </si>
  <si>
    <t>5. Abstand (mm)</t>
  </si>
  <si>
    <t>wenn rot, dann zu dick !</t>
  </si>
  <si>
    <t>5. Spulenschenkeldicke (Höhe)</t>
  </si>
  <si>
    <t>6. Drahtlänge: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</si>
</sst>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7.2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7"/>
      <name val="Arial"/>
      <family val="0"/>
    </font>
    <font>
      <b/>
      <sz val="10"/>
      <color indexed="16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164" fontId="0" fillId="4" borderId="4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3" xfId="0" applyNumberFormat="1" applyFill="1" applyBorder="1" applyAlignment="1">
      <alignment/>
    </xf>
    <xf numFmtId="0" fontId="0" fillId="5" borderId="10" xfId="0" applyFill="1" applyBorder="1" applyAlignment="1">
      <alignment/>
    </xf>
    <xf numFmtId="1" fontId="0" fillId="4" borderId="4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Border="1" applyAlignment="1">
      <alignment/>
    </xf>
    <xf numFmtId="164" fontId="0" fillId="4" borderId="1" xfId="0" applyNumberFormat="1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left"/>
    </xf>
    <xf numFmtId="2" fontId="1" fillId="3" borderId="2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/>
    </xf>
    <xf numFmtId="2" fontId="1" fillId="3" borderId="3" xfId="0" applyNumberFormat="1" applyFont="1" applyFill="1" applyBorder="1" applyAlignment="1">
      <alignment horizontal="left"/>
    </xf>
    <xf numFmtId="0" fontId="1" fillId="3" borderId="12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 horizontal="right"/>
    </xf>
    <xf numFmtId="0" fontId="0" fillId="7" borderId="0" xfId="0" applyFill="1" applyBorder="1" applyAlignment="1">
      <alignment horizontal="right"/>
    </xf>
    <xf numFmtId="0" fontId="0" fillId="7" borderId="0" xfId="0" applyFont="1" applyFill="1" applyBorder="1" applyAlignment="1">
      <alignment/>
    </xf>
    <xf numFmtId="0" fontId="0" fillId="7" borderId="14" xfId="0" applyFill="1" applyBorder="1" applyAlignment="1">
      <alignment/>
    </xf>
    <xf numFmtId="2" fontId="0" fillId="7" borderId="14" xfId="0" applyNumberFormat="1" applyFont="1" applyFill="1" applyBorder="1" applyAlignment="1">
      <alignment horizontal="left"/>
    </xf>
    <xf numFmtId="2" fontId="0" fillId="7" borderId="14" xfId="0" applyNumberFormat="1" applyFill="1" applyBorder="1" applyAlignment="1">
      <alignment/>
    </xf>
    <xf numFmtId="2" fontId="0" fillId="7" borderId="0" xfId="0" applyNumberFormat="1" applyFont="1" applyFill="1" applyBorder="1" applyAlignment="1">
      <alignment horizontal="left"/>
    </xf>
    <xf numFmtId="2" fontId="0" fillId="7" borderId="0" xfId="0" applyNumberFormat="1" applyFill="1" applyBorder="1" applyAlignment="1">
      <alignment/>
    </xf>
    <xf numFmtId="164" fontId="0" fillId="4" borderId="3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5" xfId="0" applyFont="1" applyFill="1" applyBorder="1" applyAlignment="1">
      <alignment/>
    </xf>
    <xf numFmtId="164" fontId="0" fillId="7" borderId="15" xfId="0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1" fillId="4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6" borderId="23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ont="1" applyFill="1" applyBorder="1" applyAlignment="1">
      <alignment/>
    </xf>
    <xf numFmtId="0" fontId="1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0" fillId="8" borderId="25" xfId="0" applyFont="1" applyFill="1" applyBorder="1" applyAlignment="1">
      <alignment/>
    </xf>
    <xf numFmtId="0" fontId="10" fillId="8" borderId="23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4" xfId="0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30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7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7" borderId="34" xfId="0" applyFill="1" applyBorder="1" applyAlignment="1">
      <alignment/>
    </xf>
    <xf numFmtId="1" fontId="0" fillId="7" borderId="0" xfId="0" applyNumberFormat="1" applyFill="1" applyAlignment="1">
      <alignment/>
    </xf>
    <xf numFmtId="0" fontId="9" fillId="7" borderId="0" xfId="0" applyFont="1" applyFill="1" applyAlignment="1">
      <alignment/>
    </xf>
    <xf numFmtId="0" fontId="0" fillId="7" borderId="35" xfId="0" applyFill="1" applyBorder="1" applyAlignment="1">
      <alignment/>
    </xf>
    <xf numFmtId="0" fontId="9" fillId="7" borderId="14" xfId="0" applyFont="1" applyFill="1" applyBorder="1" applyAlignment="1">
      <alignment/>
    </xf>
    <xf numFmtId="2" fontId="0" fillId="7" borderId="0" xfId="0" applyNumberFormat="1" applyFill="1" applyAlignment="1">
      <alignment/>
    </xf>
    <xf numFmtId="0" fontId="11" fillId="8" borderId="0" xfId="0" applyFont="1" applyFill="1" applyAlignment="1">
      <alignment/>
    </xf>
    <xf numFmtId="0" fontId="0" fillId="0" borderId="14" xfId="0" applyBorder="1" applyAlignment="1">
      <alignment/>
    </xf>
    <xf numFmtId="0" fontId="0" fillId="8" borderId="0" xfId="0" applyFill="1" applyAlignment="1">
      <alignment/>
    </xf>
    <xf numFmtId="0" fontId="0" fillId="8" borderId="34" xfId="0" applyFill="1" applyBorder="1" applyAlignment="1">
      <alignment/>
    </xf>
    <xf numFmtId="0" fontId="0" fillId="8" borderId="14" xfId="0" applyFill="1" applyBorder="1" applyAlignment="1">
      <alignment/>
    </xf>
    <xf numFmtId="0" fontId="0" fillId="2" borderId="0" xfId="0" applyFill="1" applyAlignment="1">
      <alignment horizontal="right"/>
    </xf>
    <xf numFmtId="2" fontId="0" fillId="4" borderId="1" xfId="0" applyNumberFormat="1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38" xfId="0" applyFill="1" applyBorder="1" applyAlignment="1">
      <alignment/>
    </xf>
    <xf numFmtId="0" fontId="0" fillId="7" borderId="15" xfId="0" applyFill="1" applyBorder="1" applyAlignment="1">
      <alignment horizontal="right"/>
    </xf>
    <xf numFmtId="2" fontId="1" fillId="9" borderId="4" xfId="0" applyNumberFormat="1" applyFont="1" applyFill="1" applyBorder="1" applyAlignment="1">
      <alignment/>
    </xf>
    <xf numFmtId="2" fontId="0" fillId="4" borderId="2" xfId="0" applyNumberFormat="1" applyFill="1" applyBorder="1" applyAlignment="1">
      <alignment/>
    </xf>
    <xf numFmtId="0" fontId="0" fillId="2" borderId="27" xfId="0" applyFont="1" applyFill="1" applyBorder="1" applyAlignment="1">
      <alignment/>
    </xf>
    <xf numFmtId="0" fontId="1" fillId="9" borderId="4" xfId="0" applyFont="1" applyFill="1" applyBorder="1" applyAlignment="1">
      <alignment/>
    </xf>
    <xf numFmtId="0" fontId="0" fillId="9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23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2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fgColor rgb="FFFF0000"/>
          <bgColor rgb="FFFF0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Generator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25.200000000000003</c:v>
                </c:pt>
                <c:pt idx="3">
                  <c:v>38.400000000000006</c:v>
                </c:pt>
                <c:pt idx="4">
                  <c:v>56.400000000000006</c:v>
                </c:pt>
                <c:pt idx="5">
                  <c:v>79.19999999999999</c:v>
                </c:pt>
                <c:pt idx="6">
                  <c:v>104.39999999999999</c:v>
                </c:pt>
                <c:pt idx="7">
                  <c:v>134.39999999999998</c:v>
                </c:pt>
                <c:pt idx="8">
                  <c:v>168</c:v>
                </c:pt>
                <c:pt idx="9">
                  <c:v>204</c:v>
                </c:pt>
                <c:pt idx="10">
                  <c:v>240</c:v>
                </c:pt>
                <c:pt idx="11">
                  <c:v>282</c:v>
                </c:pt>
                <c:pt idx="12">
                  <c:v>330</c:v>
                </c:pt>
                <c:pt idx="13">
                  <c:v>378</c:v>
                </c:pt>
                <c:pt idx="14">
                  <c:v>426</c:v>
                </c:pt>
                <c:pt idx="15">
                  <c:v>480</c:v>
                </c:pt>
                <c:pt idx="16">
                  <c:v>534</c:v>
                </c:pt>
                <c:pt idx="17">
                  <c:v>594</c:v>
                </c:pt>
                <c:pt idx="18">
                  <c:v>648</c:v>
                </c:pt>
                <c:pt idx="19">
                  <c:v>708</c:v>
                </c:pt>
                <c:pt idx="20">
                  <c:v>768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27377499"/>
        <c:axId val="45070900"/>
      </c:scatterChart>
      <c:valAx>
        <c:axId val="273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70900"/>
        <c:crossesAt val="0"/>
        <c:crossBetween val="midCat"/>
        <c:dispUnits/>
        <c:majorUnit val="1"/>
      </c:valAx>
      <c:valAx>
        <c:axId val="45070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77499"/>
        <c:crosses val="autoZero"/>
        <c:crossBetween val="midCat"/>
        <c:dispUnits/>
        <c:minorUnit val="5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Generator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50</c:v>
                </c:pt>
                <c:pt idx="1">
                  <c:v>100</c:v>
                </c:pt>
                <c:pt idx="2">
                  <c:v>175</c:v>
                </c:pt>
                <c:pt idx="3">
                  <c:v>275</c:v>
                </c:pt>
                <c:pt idx="4">
                  <c:v>400</c:v>
                </c:pt>
                <c:pt idx="5">
                  <c:v>575</c:v>
                </c:pt>
                <c:pt idx="6">
                  <c:v>775</c:v>
                </c:pt>
                <c:pt idx="7">
                  <c:v>1025</c:v>
                </c:pt>
                <c:pt idx="8">
                  <c:v>1325</c:v>
                </c:pt>
                <c:pt idx="9">
                  <c:v>1675</c:v>
                </c:pt>
                <c:pt idx="10">
                  <c:v>2050</c:v>
                </c:pt>
                <c:pt idx="11">
                  <c:v>2475</c:v>
                </c:pt>
                <c:pt idx="12">
                  <c:v>2950</c:v>
                </c:pt>
                <c:pt idx="13">
                  <c:v>3475</c:v>
                </c:pt>
                <c:pt idx="14">
                  <c:v>4050</c:v>
                </c:pt>
                <c:pt idx="15">
                  <c:v>4650</c:v>
                </c:pt>
                <c:pt idx="16">
                  <c:v>5250</c:v>
                </c:pt>
                <c:pt idx="17">
                  <c:v>5875</c:v>
                </c:pt>
                <c:pt idx="18">
                  <c:v>6625</c:v>
                </c:pt>
                <c:pt idx="19">
                  <c:v>7375</c:v>
                </c:pt>
                <c:pt idx="20">
                  <c:v>8250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52.8617004552</c:v>
                </c:pt>
                <c:pt idx="1">
                  <c:v>103.2455087015625</c:v>
                </c:pt>
                <c:pt idx="2">
                  <c:v>178.40823903630002</c:v>
                </c:pt>
                <c:pt idx="3">
                  <c:v>283.3056758770875</c:v>
                </c:pt>
                <c:pt idx="4">
                  <c:v>422.8936036416</c:v>
                </c:pt>
                <c:pt idx="5">
                  <c:v>602.1278067475125</c:v>
                </c:pt>
                <c:pt idx="6">
                  <c:v>825.9640696125</c:v>
                </c:pt>
                <c:pt idx="7">
                  <c:v>1099.3581766542375</c:v>
                </c:pt>
                <c:pt idx="8">
                  <c:v>1427.2659122904001</c:v>
                </c:pt>
                <c:pt idx="9">
                  <c:v>1814.6430609386625</c:v>
                </c:pt>
                <c:pt idx="10">
                  <c:v>2266.4454070167</c:v>
                </c:pt>
                <c:pt idx="11">
                  <c:v>2787.6287349421873</c:v>
                </c:pt>
                <c:pt idx="12">
                  <c:v>3383.1488291328</c:v>
                </c:pt>
                <c:pt idx="13">
                  <c:v>4057.9614740062125</c:v>
                </c:pt>
                <c:pt idx="14">
                  <c:v>4817.0224539801</c:v>
                </c:pt>
                <c:pt idx="15">
                  <c:v>5665.287553472137</c:v>
                </c:pt>
                <c:pt idx="16">
                  <c:v>6607.7125569</c:v>
                </c:pt>
                <c:pt idx="17">
                  <c:v>7649.2532486813625</c:v>
                </c:pt>
                <c:pt idx="18">
                  <c:v>8794.8654132339</c:v>
                </c:pt>
                <c:pt idx="19">
                  <c:v>10049.504834975287</c:v>
                </c:pt>
                <c:pt idx="20">
                  <c:v>11418.127298323201</c:v>
                </c:pt>
              </c:numCache>
            </c:numRef>
          </c:yVal>
          <c:smooth val="1"/>
        </c:ser>
        <c:axId val="2984917"/>
        <c:axId val="26864254"/>
      </c:scatterChart>
      <c:valAx>
        <c:axId val="2984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4254"/>
        <c:crossesAt val="0"/>
        <c:crossBetween val="midCat"/>
        <c:dispUnits/>
        <c:majorUnit val="1"/>
      </c:valAx>
      <c:valAx>
        <c:axId val="2686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4917"/>
        <c:crosses val="autoZero"/>
        <c:crossBetween val="midCat"/>
        <c:dispUnits/>
        <c:minorUnit val="5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96</xdr:row>
      <xdr:rowOff>0</xdr:rowOff>
    </xdr:from>
    <xdr:to>
      <xdr:col>6</xdr:col>
      <xdr:colOff>1038225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6182975"/>
        <a:ext cx="83724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6</xdr:col>
      <xdr:colOff>1038225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935950"/>
        <a:ext cx="8362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40">
      <selection activeCell="H36" sqref="H36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3" t="s">
        <v>120</v>
      </c>
    </row>
    <row r="2" ht="12.75">
      <c r="G2" s="2"/>
    </row>
    <row r="3" spans="2:7" ht="12.75">
      <c r="B3" s="63" t="s">
        <v>0</v>
      </c>
      <c r="C3" s="51" t="s">
        <v>1</v>
      </c>
      <c r="D3" s="52"/>
      <c r="E3" s="83"/>
      <c r="F3" s="53" t="s">
        <v>3</v>
      </c>
      <c r="G3" s="84" t="s">
        <v>9</v>
      </c>
    </row>
    <row r="4" spans="2:7" ht="13.5" thickBot="1">
      <c r="B4" s="75"/>
      <c r="C4" s="69"/>
      <c r="D4" s="35"/>
      <c r="E4" s="35"/>
      <c r="F4" s="35"/>
      <c r="G4" s="72"/>
    </row>
    <row r="5" spans="2:7" ht="13.5" thickBot="1">
      <c r="B5" s="76" t="s">
        <v>2</v>
      </c>
      <c r="C5" s="35" t="s">
        <v>7</v>
      </c>
      <c r="D5" s="8">
        <v>7</v>
      </c>
      <c r="E5" s="96" t="s">
        <v>13</v>
      </c>
      <c r="F5" s="11">
        <f>(D6*D5*60)/(2*PI()*(D7/2))</f>
        <v>194.9648052875718</v>
      </c>
      <c r="G5" s="72" t="s">
        <v>8</v>
      </c>
    </row>
    <row r="6" spans="2:7" ht="13.5" thickBot="1">
      <c r="B6" s="76" t="s">
        <v>105</v>
      </c>
      <c r="C6" s="35" t="s">
        <v>5</v>
      </c>
      <c r="D6" s="9">
        <v>3.5</v>
      </c>
      <c r="E6" s="35"/>
      <c r="F6" s="35"/>
      <c r="G6" s="72"/>
    </row>
    <row r="7" spans="2:7" ht="13.5" thickBot="1">
      <c r="B7" s="76" t="s">
        <v>4</v>
      </c>
      <c r="C7" s="81" t="s">
        <v>6</v>
      </c>
      <c r="D7" s="10">
        <v>2.4</v>
      </c>
      <c r="E7" s="96" t="s">
        <v>43</v>
      </c>
      <c r="F7" s="12">
        <f>F5/60</f>
        <v>3.24941342145953</v>
      </c>
      <c r="G7" s="72" t="s">
        <v>46</v>
      </c>
    </row>
    <row r="8" spans="2:7" ht="13.5" thickBot="1">
      <c r="B8" s="77"/>
      <c r="C8" s="71"/>
      <c r="D8" s="71"/>
      <c r="E8" s="71"/>
      <c r="F8" s="71"/>
      <c r="G8" s="74"/>
    </row>
    <row r="9" spans="2:10" ht="12.75">
      <c r="B9" s="64" t="s">
        <v>10</v>
      </c>
      <c r="C9" s="87"/>
      <c r="D9" s="87"/>
      <c r="E9" s="87"/>
      <c r="F9" s="87"/>
      <c r="G9" s="89"/>
      <c r="J9" s="4"/>
    </row>
    <row r="10" spans="2:10" ht="13.5" thickBot="1">
      <c r="B10" s="59"/>
      <c r="C10" s="65"/>
      <c r="D10" s="36"/>
      <c r="E10" s="36"/>
      <c r="F10" s="36"/>
      <c r="G10" s="41"/>
      <c r="J10" s="4"/>
    </row>
    <row r="11" spans="2:10" ht="13.5" thickBot="1">
      <c r="B11" s="67" t="s">
        <v>11</v>
      </c>
      <c r="C11" s="88" t="s">
        <v>12</v>
      </c>
      <c r="D11" s="18">
        <v>9</v>
      </c>
      <c r="E11" s="38" t="s">
        <v>48</v>
      </c>
      <c r="F11" s="19">
        <f>(D14+(D16*2)+D17+D15+(D16*2))*D11/2/1000</f>
        <v>0.702</v>
      </c>
      <c r="G11" s="41" t="s">
        <v>14</v>
      </c>
      <c r="J11" s="4"/>
    </row>
    <row r="12" spans="2:10" ht="13.5" thickBot="1">
      <c r="B12" s="61" t="s">
        <v>55</v>
      </c>
      <c r="C12" s="37"/>
      <c r="D12" s="36"/>
      <c r="E12" s="38" t="s">
        <v>25</v>
      </c>
      <c r="F12" s="20">
        <f>F11/(2*PI())*1000</f>
        <v>111.72677005051052</v>
      </c>
      <c r="G12" s="41" t="s">
        <v>19</v>
      </c>
      <c r="J12" s="4"/>
    </row>
    <row r="13" spans="2:10" ht="13.5" thickBot="1">
      <c r="B13" s="59" t="s">
        <v>20</v>
      </c>
      <c r="C13" s="98" t="s">
        <v>18</v>
      </c>
      <c r="D13" s="8">
        <v>30</v>
      </c>
      <c r="E13" s="36"/>
      <c r="F13" s="36"/>
      <c r="G13" s="41"/>
      <c r="J13" s="4"/>
    </row>
    <row r="14" spans="2:10" ht="13.5" thickBot="1">
      <c r="B14" s="59" t="s">
        <v>21</v>
      </c>
      <c r="C14" s="59" t="s">
        <v>16</v>
      </c>
      <c r="D14" s="9">
        <v>30</v>
      </c>
      <c r="E14" s="38" t="s">
        <v>96</v>
      </c>
      <c r="F14" s="12">
        <f>(F5/60)*F11</f>
        <v>2.28108822186459</v>
      </c>
      <c r="G14" s="41" t="s">
        <v>15</v>
      </c>
      <c r="J14" s="4"/>
    </row>
    <row r="15" spans="2:7" ht="13.5" thickBot="1">
      <c r="B15" s="59" t="s">
        <v>22</v>
      </c>
      <c r="C15" s="59" t="s">
        <v>17</v>
      </c>
      <c r="D15" s="9">
        <v>20</v>
      </c>
      <c r="E15" s="36"/>
      <c r="F15" s="36"/>
      <c r="G15" s="41"/>
    </row>
    <row r="16" spans="2:11" ht="13.5" thickBot="1">
      <c r="B16" s="59" t="s">
        <v>47</v>
      </c>
      <c r="C16" s="59" t="s">
        <v>57</v>
      </c>
      <c r="D16" s="106">
        <v>26</v>
      </c>
      <c r="E16" s="36"/>
      <c r="F16" s="36"/>
      <c r="G16" s="41"/>
      <c r="K16" s="2"/>
    </row>
    <row r="17" spans="2:11" ht="13.5" thickBot="1">
      <c r="B17" s="59" t="s">
        <v>24</v>
      </c>
      <c r="C17" s="59" t="s">
        <v>23</v>
      </c>
      <c r="D17" s="9">
        <v>2</v>
      </c>
      <c r="E17" s="36"/>
      <c r="F17" s="90"/>
      <c r="G17" s="41"/>
      <c r="K17" s="2"/>
    </row>
    <row r="18" spans="2:11" ht="13.5" thickBot="1">
      <c r="B18" s="37" t="s">
        <v>107</v>
      </c>
      <c r="C18" s="66" t="s">
        <v>108</v>
      </c>
      <c r="D18" s="10">
        <v>25</v>
      </c>
      <c r="E18" s="38" t="s">
        <v>109</v>
      </c>
      <c r="F18" s="97">
        <f>(D11*(D15+(D16*2)+(D17*2))/PI())/10/1.25+(0.2*D18)+(2*D13/10)+(4*D16/10)</f>
        <v>38.81791697197703</v>
      </c>
      <c r="G18" s="99" t="s">
        <v>95</v>
      </c>
      <c r="H18" s="24"/>
      <c r="I18" s="24"/>
      <c r="K18" s="2"/>
    </row>
    <row r="19" spans="2:11" ht="13.5" thickBot="1">
      <c r="B19" s="37"/>
      <c r="C19" s="37"/>
      <c r="D19" s="37"/>
      <c r="E19" s="39" t="s">
        <v>110</v>
      </c>
      <c r="F19" s="20">
        <f>(D11*(D15+(D16*2)+(D17*2))/PI())/10/1.25-(2*D16/10)+(2*D13/10)+(4*D16/10)+2</f>
        <v>30.61791697197703</v>
      </c>
      <c r="G19" s="99" t="s">
        <v>95</v>
      </c>
      <c r="K19" s="2"/>
    </row>
    <row r="20" spans="2:7" ht="13.5" thickBot="1">
      <c r="B20" s="48"/>
      <c r="C20" s="48"/>
      <c r="D20" s="48"/>
      <c r="E20" s="102" t="s">
        <v>116</v>
      </c>
      <c r="F20" s="48"/>
      <c r="G20" s="54"/>
    </row>
    <row r="21" spans="2:11" ht="12.75">
      <c r="B21" s="64" t="s">
        <v>83</v>
      </c>
      <c r="C21" s="35"/>
      <c r="D21" s="35"/>
      <c r="E21" s="35"/>
      <c r="F21" s="35"/>
      <c r="G21" s="72"/>
      <c r="H21" s="21" t="s">
        <v>97</v>
      </c>
      <c r="I21" s="13">
        <v>1.48</v>
      </c>
      <c r="K21" s="2"/>
    </row>
    <row r="22" spans="2:11" ht="13.5" thickBot="1">
      <c r="B22" s="75"/>
      <c r="C22" s="69"/>
      <c r="D22" s="7"/>
      <c r="E22" s="35"/>
      <c r="F22" s="35"/>
      <c r="G22" s="72"/>
      <c r="H22" s="14" t="s">
        <v>98</v>
      </c>
      <c r="I22" s="15">
        <v>1.45</v>
      </c>
      <c r="K22" s="2"/>
    </row>
    <row r="23" spans="2:11" ht="13.5" thickBot="1">
      <c r="B23" s="105" t="s">
        <v>84</v>
      </c>
      <c r="C23" s="69" t="s">
        <v>111</v>
      </c>
      <c r="D23" s="18">
        <v>10</v>
      </c>
      <c r="F23" s="7"/>
      <c r="G23" s="72"/>
      <c r="H23" s="14" t="s">
        <v>99</v>
      </c>
      <c r="I23" s="15">
        <v>1.42</v>
      </c>
      <c r="K23" s="2"/>
    </row>
    <row r="24" spans="2:11" ht="13.5" thickBot="1">
      <c r="B24" s="76" t="s">
        <v>114</v>
      </c>
      <c r="C24" s="100" t="s">
        <v>112</v>
      </c>
      <c r="D24" s="106">
        <v>16</v>
      </c>
      <c r="E24" s="108" t="s">
        <v>103</v>
      </c>
      <c r="F24" s="7"/>
      <c r="G24" s="72"/>
      <c r="H24" s="14" t="s">
        <v>100</v>
      </c>
      <c r="I24" s="15">
        <v>1.37</v>
      </c>
      <c r="K24" s="2"/>
    </row>
    <row r="25" spans="2:11" ht="13.5" thickBot="1">
      <c r="B25" s="76" t="s">
        <v>85</v>
      </c>
      <c r="C25" s="75" t="s">
        <v>113</v>
      </c>
      <c r="D25" s="9">
        <v>1.42</v>
      </c>
      <c r="E25" s="107" t="s">
        <v>26</v>
      </c>
      <c r="F25" s="23">
        <f>D25-((D25*(D24/(2*D23)))*0.5)</f>
        <v>0.852</v>
      </c>
      <c r="G25" s="72" t="s">
        <v>86</v>
      </c>
      <c r="H25" s="14" t="s">
        <v>101</v>
      </c>
      <c r="I25" s="15">
        <v>1.33</v>
      </c>
      <c r="K25" s="2"/>
    </row>
    <row r="26" spans="2:11" ht="13.5" thickBot="1">
      <c r="B26" s="77"/>
      <c r="C26" s="101"/>
      <c r="D26" s="101"/>
      <c r="E26" s="71"/>
      <c r="F26" s="71"/>
      <c r="G26" s="74"/>
      <c r="H26" s="16" t="s">
        <v>102</v>
      </c>
      <c r="I26" s="17">
        <v>1.29</v>
      </c>
      <c r="K26" s="2"/>
    </row>
    <row r="27" spans="2:11" ht="12.75">
      <c r="B27" s="64" t="s">
        <v>88</v>
      </c>
      <c r="C27" s="36"/>
      <c r="D27" s="36"/>
      <c r="E27" s="36"/>
      <c r="F27" s="36"/>
      <c r="G27" s="85"/>
      <c r="K27" s="2"/>
    </row>
    <row r="28" spans="2:7" ht="13.5" thickBot="1">
      <c r="B28" s="59"/>
      <c r="C28" s="65"/>
      <c r="D28" s="36"/>
      <c r="E28" s="36"/>
      <c r="F28" s="36"/>
      <c r="G28" s="41"/>
    </row>
    <row r="29" spans="2:7" ht="12.75">
      <c r="B29" s="67" t="s">
        <v>56</v>
      </c>
      <c r="C29" s="36" t="s">
        <v>49</v>
      </c>
      <c r="D29" s="8">
        <v>24</v>
      </c>
      <c r="E29" s="36"/>
      <c r="F29" s="36"/>
      <c r="G29" s="41"/>
    </row>
    <row r="30" spans="2:7" ht="12.75">
      <c r="B30" s="67" t="s">
        <v>27</v>
      </c>
      <c r="C30" s="36" t="s">
        <v>16</v>
      </c>
      <c r="D30" s="9">
        <v>30</v>
      </c>
      <c r="E30" s="36"/>
      <c r="F30" s="36"/>
      <c r="G30" s="41"/>
    </row>
    <row r="31" spans="2:7" ht="12.75">
      <c r="B31" s="67" t="s">
        <v>28</v>
      </c>
      <c r="C31" s="36" t="s">
        <v>50</v>
      </c>
      <c r="D31" s="9">
        <v>30</v>
      </c>
      <c r="E31" s="36"/>
      <c r="F31" s="36"/>
      <c r="G31" s="41"/>
    </row>
    <row r="32" spans="2:7" ht="12.75">
      <c r="B32" s="67" t="s">
        <v>44</v>
      </c>
      <c r="C32" s="36" t="s">
        <v>51</v>
      </c>
      <c r="D32" s="9">
        <v>12</v>
      </c>
      <c r="E32" s="36"/>
      <c r="F32" s="36"/>
      <c r="G32" s="41"/>
    </row>
    <row r="33" spans="2:7" ht="13.5" thickBot="1">
      <c r="B33" s="67" t="s">
        <v>45</v>
      </c>
      <c r="C33" s="82" t="s">
        <v>52</v>
      </c>
      <c r="D33" s="10">
        <v>3</v>
      </c>
      <c r="E33" s="36"/>
      <c r="F33" s="36"/>
      <c r="G33" s="41"/>
    </row>
    <row r="34" spans="2:7" ht="13.5" thickBot="1">
      <c r="B34" s="59"/>
      <c r="C34" s="36"/>
      <c r="D34" s="36"/>
      <c r="E34" s="65"/>
      <c r="F34" s="86"/>
      <c r="G34" s="41"/>
    </row>
    <row r="35" spans="2:7" ht="13.5" thickBot="1">
      <c r="B35" s="58" t="s">
        <v>53</v>
      </c>
      <c r="C35" s="36"/>
      <c r="D35" s="41"/>
      <c r="E35" s="36" t="s">
        <v>30</v>
      </c>
      <c r="F35" s="22">
        <f>(((D29+1.4)/1.414)/1.732/(2*D32*F25*F7*D30/1000*D31/1000))/(D11/D33)</f>
        <v>57.81184756456138</v>
      </c>
      <c r="G35" s="41" t="s">
        <v>29</v>
      </c>
    </row>
    <row r="36" spans="2:7" ht="13.5" thickBot="1">
      <c r="B36" s="59"/>
      <c r="C36" s="36"/>
      <c r="D36" s="41"/>
      <c r="E36" s="36"/>
      <c r="F36" s="68"/>
      <c r="G36" s="41"/>
    </row>
    <row r="37" spans="2:7" ht="13.5" thickBot="1">
      <c r="B37" s="58" t="s">
        <v>54</v>
      </c>
      <c r="C37" s="36"/>
      <c r="D37" s="41"/>
      <c r="E37" s="82" t="s">
        <v>30</v>
      </c>
      <c r="F37" s="22">
        <f>(((D29+1.4)/1.414)/(2*D32*F25*F7*D30/1000*D31/1000))/(D11/D33)</f>
        <v>100.13011998182031</v>
      </c>
      <c r="G37" s="41" t="s">
        <v>29</v>
      </c>
    </row>
    <row r="38" spans="2:7" ht="13.5" thickBot="1">
      <c r="B38" s="62"/>
      <c r="C38" s="48"/>
      <c r="D38" s="48"/>
      <c r="E38" s="48"/>
      <c r="F38" s="48"/>
      <c r="G38" s="54"/>
    </row>
    <row r="39" spans="2:7" ht="12.75">
      <c r="B39" s="64" t="s">
        <v>127</v>
      </c>
      <c r="C39" s="35"/>
      <c r="D39" s="35"/>
      <c r="E39" s="35"/>
      <c r="F39" s="35"/>
      <c r="G39" s="72"/>
    </row>
    <row r="40" spans="2:7" ht="13.5" thickBot="1">
      <c r="B40" s="75"/>
      <c r="C40" s="69"/>
      <c r="D40" s="35"/>
      <c r="E40" s="35"/>
      <c r="F40" s="35"/>
      <c r="G40" s="72"/>
    </row>
    <row r="41" spans="2:7" ht="12.75">
      <c r="B41" s="76" t="s">
        <v>32</v>
      </c>
      <c r="C41" s="35" t="s">
        <v>33</v>
      </c>
      <c r="D41" s="8">
        <v>1.32</v>
      </c>
      <c r="E41" s="35"/>
      <c r="F41" s="35"/>
      <c r="G41" s="72"/>
    </row>
    <row r="42" spans="2:7" ht="12.75">
      <c r="B42" s="76" t="s">
        <v>34</v>
      </c>
      <c r="C42" s="35" t="s">
        <v>35</v>
      </c>
      <c r="D42" s="9">
        <v>1.8</v>
      </c>
      <c r="E42" s="35"/>
      <c r="F42" s="35"/>
      <c r="G42" s="72"/>
    </row>
    <row r="43" spans="2:7" ht="12.75">
      <c r="B43" s="76" t="s">
        <v>36</v>
      </c>
      <c r="C43" s="75" t="s">
        <v>37</v>
      </c>
      <c r="D43" s="9">
        <v>2</v>
      </c>
      <c r="E43" s="35"/>
      <c r="F43" s="35"/>
      <c r="G43" s="72"/>
    </row>
    <row r="44" spans="2:7" ht="12.75">
      <c r="B44" s="76" t="s">
        <v>123</v>
      </c>
      <c r="C44" s="7" t="s">
        <v>124</v>
      </c>
      <c r="D44" s="9">
        <v>0.8</v>
      </c>
      <c r="E44" s="35" t="s">
        <v>122</v>
      </c>
      <c r="F44" s="35"/>
      <c r="G44" s="72"/>
    </row>
    <row r="45" spans="2:7" ht="13.5" thickBot="1">
      <c r="B45" s="76" t="s">
        <v>121</v>
      </c>
      <c r="C45" s="81" t="s">
        <v>125</v>
      </c>
      <c r="D45" s="10">
        <v>1.5</v>
      </c>
      <c r="E45" s="35" t="s">
        <v>122</v>
      </c>
      <c r="F45" s="35"/>
      <c r="G45" s="72"/>
    </row>
    <row r="46" spans="2:7" ht="13.5" thickBot="1">
      <c r="B46" s="75"/>
      <c r="C46" s="7"/>
      <c r="D46" s="7"/>
      <c r="E46" s="69"/>
      <c r="F46" s="7"/>
      <c r="G46" s="72"/>
    </row>
    <row r="47" spans="2:7" ht="13.5" thickBot="1">
      <c r="B47" s="58" t="s">
        <v>53</v>
      </c>
      <c r="C47" s="35"/>
      <c r="D47" s="35"/>
      <c r="E47" s="109" t="s">
        <v>38</v>
      </c>
      <c r="F47" s="103">
        <f>(PI()*((D41/2)*(D41/2))*F35*D43*D42)/D16</f>
        <v>10.95427767476021</v>
      </c>
      <c r="G47" s="72" t="s">
        <v>19</v>
      </c>
    </row>
    <row r="48" spans="2:7" ht="13.5" thickBot="1">
      <c r="B48" s="75"/>
      <c r="C48" s="35"/>
      <c r="D48" s="35"/>
      <c r="E48" s="109"/>
      <c r="F48" s="111" t="s">
        <v>126</v>
      </c>
      <c r="G48" s="72"/>
    </row>
    <row r="49" spans="2:7" ht="13.5" thickBot="1">
      <c r="B49" s="58" t="s">
        <v>54</v>
      </c>
      <c r="C49" s="35"/>
      <c r="D49" s="35"/>
      <c r="E49" s="110" t="s">
        <v>38</v>
      </c>
      <c r="F49" s="103">
        <f>(PI()*((D41/2)*(D41/2))*F37*D43*D42)/D16</f>
        <v>18.97280893268468</v>
      </c>
      <c r="G49" s="72" t="s">
        <v>19</v>
      </c>
    </row>
    <row r="50" spans="2:7" ht="13.5" thickBot="1">
      <c r="B50" s="77"/>
      <c r="C50" s="71"/>
      <c r="D50" s="71"/>
      <c r="E50" s="71"/>
      <c r="F50" s="71"/>
      <c r="G50" s="74"/>
    </row>
    <row r="51" spans="2:7" ht="12.75">
      <c r="B51" s="64" t="s">
        <v>128</v>
      </c>
      <c r="C51" s="36"/>
      <c r="D51" s="36"/>
      <c r="E51" s="36"/>
      <c r="F51" s="36"/>
      <c r="G51" s="41"/>
    </row>
    <row r="52" spans="2:7" ht="13.5" thickBot="1">
      <c r="B52" s="59"/>
      <c r="C52" s="36"/>
      <c r="D52" s="36"/>
      <c r="E52" s="37"/>
      <c r="F52" s="36"/>
      <c r="G52" s="41"/>
    </row>
    <row r="53" spans="2:7" ht="12.75">
      <c r="B53" s="58" t="s">
        <v>53</v>
      </c>
      <c r="C53" s="36"/>
      <c r="D53" s="37"/>
      <c r="E53" s="98" t="s">
        <v>31</v>
      </c>
      <c r="F53" s="97">
        <f>F35*(D13*2+D14+D15+D16*2)/1000</f>
        <v>9.365519305458944</v>
      </c>
      <c r="G53" s="41" t="s">
        <v>14</v>
      </c>
    </row>
    <row r="54" spans="2:7" ht="12.75">
      <c r="B54" s="59"/>
      <c r="C54" s="36"/>
      <c r="D54" s="37"/>
      <c r="E54" s="59" t="s">
        <v>119</v>
      </c>
      <c r="F54" s="104">
        <f>F53*D11</f>
        <v>84.2896737491305</v>
      </c>
      <c r="G54" s="41" t="s">
        <v>14</v>
      </c>
    </row>
    <row r="55" spans="2:7" ht="13.5" thickBot="1">
      <c r="B55" s="59"/>
      <c r="C55" s="36"/>
      <c r="D55" s="37"/>
      <c r="E55" s="66" t="s">
        <v>117</v>
      </c>
      <c r="F55" s="20">
        <f>100*PI()*(D41/2)^2*(F53/100)*8.96*D11*D43</f>
        <v>2067.0459069608323</v>
      </c>
      <c r="G55" s="41" t="s">
        <v>118</v>
      </c>
    </row>
    <row r="56" spans="2:7" ht="13.5" thickBot="1">
      <c r="B56" s="59"/>
      <c r="C56" s="36"/>
      <c r="D56" s="37"/>
      <c r="E56" s="37"/>
      <c r="F56" s="45"/>
      <c r="G56" s="41"/>
    </row>
    <row r="57" spans="2:7" ht="12.75">
      <c r="B57" s="58" t="s">
        <v>54</v>
      </c>
      <c r="C57" s="36"/>
      <c r="D57" s="37"/>
      <c r="E57" s="98" t="s">
        <v>31</v>
      </c>
      <c r="F57" s="97">
        <f>F37*(D13*2+D14+D15+D16*2)/1000</f>
        <v>16.22107943705489</v>
      </c>
      <c r="G57" s="41" t="s">
        <v>14</v>
      </c>
    </row>
    <row r="58" spans="2:7" ht="12.75">
      <c r="B58" s="59"/>
      <c r="C58" s="36"/>
      <c r="D58" s="37"/>
      <c r="E58" s="59" t="s">
        <v>119</v>
      </c>
      <c r="F58" s="104">
        <f>F57*D11</f>
        <v>145.989714933494</v>
      </c>
      <c r="G58" s="41" t="s">
        <v>14</v>
      </c>
    </row>
    <row r="59" spans="2:7" ht="13.5" thickBot="1">
      <c r="B59" s="59"/>
      <c r="C59" s="36"/>
      <c r="D59" s="37"/>
      <c r="E59" s="66" t="s">
        <v>117</v>
      </c>
      <c r="F59" s="20">
        <f>100*PI()*(D41/2)^2*(F57/100)*8.96*D11*D43</f>
        <v>3580.1235108561605</v>
      </c>
      <c r="G59" s="41" t="s">
        <v>118</v>
      </c>
    </row>
    <row r="60" spans="2:7" ht="13.5" thickBot="1">
      <c r="B60" s="62"/>
      <c r="C60" s="48"/>
      <c r="D60" s="48"/>
      <c r="E60" s="48"/>
      <c r="F60" s="48"/>
      <c r="G60" s="54"/>
    </row>
    <row r="61" spans="2:7" ht="12.75">
      <c r="B61" s="64" t="s">
        <v>89</v>
      </c>
      <c r="C61" s="35"/>
      <c r="D61" s="35"/>
      <c r="E61" s="35"/>
      <c r="F61" s="35"/>
      <c r="G61" s="72"/>
    </row>
    <row r="62" spans="2:7" ht="13.5" thickBot="1">
      <c r="B62" s="75"/>
      <c r="C62" s="69"/>
      <c r="D62" s="35"/>
      <c r="E62" s="35"/>
      <c r="F62" s="35"/>
      <c r="G62" s="72"/>
    </row>
    <row r="63" spans="2:7" ht="13.5" thickBot="1">
      <c r="B63" s="76" t="s">
        <v>41</v>
      </c>
      <c r="C63" s="70" t="s">
        <v>42</v>
      </c>
      <c r="D63" s="33">
        <v>0.0178</v>
      </c>
      <c r="E63" s="35"/>
      <c r="F63" s="35"/>
      <c r="G63" s="72"/>
    </row>
    <row r="64" spans="2:7" ht="13.5" thickBot="1">
      <c r="B64" s="75"/>
      <c r="C64" s="35"/>
      <c r="D64" s="35"/>
      <c r="E64" s="69"/>
      <c r="F64" s="7"/>
      <c r="G64" s="72"/>
    </row>
    <row r="65" spans="2:9" ht="13.5" thickBot="1">
      <c r="B65" s="58" t="s">
        <v>53</v>
      </c>
      <c r="C65" s="35"/>
      <c r="D65" s="72"/>
      <c r="E65" s="35" t="s">
        <v>39</v>
      </c>
      <c r="F65" s="12">
        <f>((F53*D63*D11*2/D33)/((PI()*((D41/2)*(D41/2)))*D43))</f>
        <v>0.36545623580078923</v>
      </c>
      <c r="G65" s="72" t="s">
        <v>40</v>
      </c>
      <c r="I65" s="2"/>
    </row>
    <row r="66" spans="2:9" ht="13.5" thickBot="1">
      <c r="B66" s="75"/>
      <c r="C66" s="35"/>
      <c r="D66" s="72"/>
      <c r="E66" s="35"/>
      <c r="F66" s="72"/>
      <c r="G66" s="72"/>
      <c r="I66" s="2"/>
    </row>
    <row r="67" spans="2:9" ht="13.5" thickBot="1">
      <c r="B67" s="58" t="s">
        <v>54</v>
      </c>
      <c r="C67" s="35"/>
      <c r="D67" s="72"/>
      <c r="E67" s="73" t="s">
        <v>39</v>
      </c>
      <c r="F67" s="12">
        <f>(((F57*D63*D11*2/D33)/((PI()*((D41/2)*(D41/2)))*D43)))/3</f>
        <v>0.21099006680232232</v>
      </c>
      <c r="G67" s="72" t="s">
        <v>40</v>
      </c>
      <c r="I67" s="2"/>
    </row>
    <row r="68" spans="2:9" ht="12.75">
      <c r="B68" s="75"/>
      <c r="C68" s="35"/>
      <c r="D68" s="35"/>
      <c r="E68" s="35"/>
      <c r="F68" s="35"/>
      <c r="G68" s="72"/>
      <c r="I68" s="2"/>
    </row>
    <row r="69" spans="2:9" ht="13.5" thickBot="1">
      <c r="B69" s="77"/>
      <c r="C69" s="71"/>
      <c r="D69" s="71"/>
      <c r="E69" s="71"/>
      <c r="F69" s="71"/>
      <c r="G69" s="74"/>
      <c r="I69" s="2"/>
    </row>
    <row r="70" spans="2:7" ht="12.75">
      <c r="B70" s="64" t="s">
        <v>90</v>
      </c>
      <c r="C70" s="36"/>
      <c r="D70" s="36"/>
      <c r="E70" s="36"/>
      <c r="F70" s="36"/>
      <c r="G70" s="41"/>
    </row>
    <row r="71" spans="2:7" ht="12.75">
      <c r="B71" s="59" t="s">
        <v>115</v>
      </c>
      <c r="C71" s="36"/>
      <c r="D71" s="36"/>
      <c r="E71" s="36"/>
      <c r="F71" s="36"/>
      <c r="G71" s="41"/>
    </row>
    <row r="72" spans="2:7" ht="13.5" thickBot="1">
      <c r="B72" s="59"/>
      <c r="C72" s="36"/>
      <c r="D72" s="36"/>
      <c r="E72" s="34" t="s">
        <v>53</v>
      </c>
      <c r="F72" s="36"/>
      <c r="G72" s="41"/>
    </row>
    <row r="73" spans="2:7" ht="12.75">
      <c r="B73" s="60" t="s">
        <v>58</v>
      </c>
      <c r="C73" s="37" t="s">
        <v>59</v>
      </c>
      <c r="D73" s="29">
        <v>1.23</v>
      </c>
      <c r="E73" s="40" t="s">
        <v>60</v>
      </c>
      <c r="F73" s="25">
        <f>(0.5*D73*(PI()*((D7/2)*(D7/2)))*(D76*D76*D76)*(D74/100))</f>
        <v>498.56924616022644</v>
      </c>
      <c r="G73" s="41" t="s">
        <v>61</v>
      </c>
    </row>
    <row r="74" spans="2:7" ht="12.75">
      <c r="B74" s="60" t="s">
        <v>62</v>
      </c>
      <c r="C74" s="37" t="s">
        <v>63</v>
      </c>
      <c r="D74" s="30">
        <v>35</v>
      </c>
      <c r="E74" s="40" t="s">
        <v>64</v>
      </c>
      <c r="F74" s="26">
        <f>F75/D29</f>
        <v>16.5</v>
      </c>
      <c r="G74" s="41" t="s">
        <v>65</v>
      </c>
    </row>
    <row r="75" spans="2:7" ht="12.75">
      <c r="B75" s="60" t="s">
        <v>70</v>
      </c>
      <c r="C75" s="37" t="s">
        <v>68</v>
      </c>
      <c r="D75" s="31">
        <v>1.4</v>
      </c>
      <c r="E75" s="47" t="s">
        <v>66</v>
      </c>
      <c r="F75" s="27">
        <f>VLOOKUP(F73,Sheet2!B5:C314,2,TRUE)</f>
        <v>396</v>
      </c>
      <c r="G75" s="41" t="s">
        <v>61</v>
      </c>
    </row>
    <row r="76" spans="2:7" ht="13.5" thickBot="1">
      <c r="B76" s="60" t="s">
        <v>106</v>
      </c>
      <c r="C76" s="37" t="s">
        <v>15</v>
      </c>
      <c r="D76" s="32">
        <v>8</v>
      </c>
      <c r="E76" s="47" t="s">
        <v>67</v>
      </c>
      <c r="F76" s="27">
        <f>F75*100/F73</f>
        <v>79.42728177676977</v>
      </c>
      <c r="G76" s="41" t="s">
        <v>63</v>
      </c>
    </row>
    <row r="77" spans="2:7" ht="12.75">
      <c r="B77" s="59"/>
      <c r="C77" s="36"/>
      <c r="D77" s="41"/>
      <c r="E77" s="47" t="s">
        <v>91</v>
      </c>
      <c r="F77" s="28">
        <f>VLOOKUP(F73,Sheet2!B5:E314,4,TRUE)</f>
        <v>99.49546019676487</v>
      </c>
      <c r="G77" s="41" t="s">
        <v>61</v>
      </c>
    </row>
    <row r="78" spans="2:7" ht="12.75">
      <c r="B78" s="60"/>
      <c r="C78" s="37"/>
      <c r="D78" s="42"/>
      <c r="E78" s="40" t="s">
        <v>69</v>
      </c>
      <c r="F78" s="26">
        <f>D75*F74</f>
        <v>23.099999999999998</v>
      </c>
      <c r="G78" s="41" t="s">
        <v>61</v>
      </c>
    </row>
    <row r="79" spans="1:7" ht="12.75">
      <c r="A79" s="55"/>
      <c r="B79" s="59"/>
      <c r="C79" s="36"/>
      <c r="D79" s="41"/>
      <c r="E79" s="40" t="s">
        <v>71</v>
      </c>
      <c r="F79" s="26">
        <f>F75-F78</f>
        <v>372.9</v>
      </c>
      <c r="G79" s="41" t="s">
        <v>61</v>
      </c>
    </row>
    <row r="80" spans="1:7" ht="12.75">
      <c r="A80" s="56"/>
      <c r="B80" s="59"/>
      <c r="C80" s="37"/>
      <c r="D80" s="43"/>
      <c r="E80" s="78" t="s">
        <v>72</v>
      </c>
      <c r="F80" s="26">
        <f>F79/D29</f>
        <v>15.5375</v>
      </c>
      <c r="G80" s="41" t="s">
        <v>65</v>
      </c>
    </row>
    <row r="81" spans="1:9" ht="12.75">
      <c r="A81" s="57"/>
      <c r="B81" s="59"/>
      <c r="C81" s="37"/>
      <c r="D81" s="43"/>
      <c r="E81" s="47" t="s">
        <v>92</v>
      </c>
      <c r="F81" s="27">
        <f>F79*100/F73</f>
        <v>74.79402367312487</v>
      </c>
      <c r="G81" s="41" t="s">
        <v>63</v>
      </c>
      <c r="I81" s="2"/>
    </row>
    <row r="82" spans="1:9" ht="13.5" thickBot="1">
      <c r="A82" s="57"/>
      <c r="B82" s="60"/>
      <c r="C82" s="37"/>
      <c r="D82" s="42"/>
      <c r="E82" s="79" t="s">
        <v>73</v>
      </c>
      <c r="F82" s="46">
        <f>F76*D74/100</f>
        <v>27.79954862186942</v>
      </c>
      <c r="G82" s="41" t="s">
        <v>63</v>
      </c>
      <c r="I82" s="2"/>
    </row>
    <row r="83" spans="2:9" ht="12.75">
      <c r="B83" s="59"/>
      <c r="C83" s="37"/>
      <c r="D83" s="37"/>
      <c r="E83" s="36"/>
      <c r="F83" s="38"/>
      <c r="G83" s="41"/>
      <c r="I83" s="2"/>
    </row>
    <row r="84" spans="2:9" ht="13.5" thickBot="1">
      <c r="B84" s="60"/>
      <c r="C84" s="37"/>
      <c r="D84" s="44"/>
      <c r="E84" s="34" t="s">
        <v>54</v>
      </c>
      <c r="F84" s="39"/>
      <c r="G84" s="41"/>
      <c r="I84" s="2"/>
    </row>
    <row r="85" spans="2:9" ht="12.75">
      <c r="B85" s="60"/>
      <c r="C85" s="44"/>
      <c r="D85" s="41"/>
      <c r="E85" s="40" t="s">
        <v>60</v>
      </c>
      <c r="F85" s="25">
        <f>(0.5*D73*(PI()*((D7/2)*(D7/2)))*(D76*D76*D76)*(D74/100))</f>
        <v>498.56924616022644</v>
      </c>
      <c r="G85" s="41" t="s">
        <v>61</v>
      </c>
      <c r="I85" s="2"/>
    </row>
    <row r="86" spans="2:9" ht="12.75">
      <c r="B86" s="60"/>
      <c r="C86" s="44"/>
      <c r="D86" s="41"/>
      <c r="E86" s="40" t="s">
        <v>64</v>
      </c>
      <c r="F86" s="26">
        <f>F87/D29</f>
        <v>17.9</v>
      </c>
      <c r="G86" s="41" t="s">
        <v>65</v>
      </c>
      <c r="I86" s="2"/>
    </row>
    <row r="87" spans="2:9" ht="12.75">
      <c r="B87" s="60"/>
      <c r="C87" s="44"/>
      <c r="D87" s="41"/>
      <c r="E87" s="47" t="s">
        <v>66</v>
      </c>
      <c r="F87" s="27">
        <f>VLOOKUP(F85,Sheet3!B5:C314,2,TRUE)</f>
        <v>429.59999999999997</v>
      </c>
      <c r="G87" s="41" t="s">
        <v>61</v>
      </c>
      <c r="I87" s="2"/>
    </row>
    <row r="88" spans="2:7" ht="12.75">
      <c r="B88" s="60"/>
      <c r="C88" s="44"/>
      <c r="D88" s="41"/>
      <c r="E88" s="47" t="s">
        <v>67</v>
      </c>
      <c r="F88" s="27">
        <f>F87*100/F85</f>
        <v>86.16656629116237</v>
      </c>
      <c r="G88" s="41" t="s">
        <v>63</v>
      </c>
    </row>
    <row r="89" spans="2:7" ht="12.75">
      <c r="B89" s="59"/>
      <c r="C89" s="37"/>
      <c r="D89" s="41"/>
      <c r="E89" s="47" t="s">
        <v>91</v>
      </c>
      <c r="F89" s="28">
        <f>VLOOKUP(F85,Sheet3!B5:E314,4,TRUE)</f>
        <v>67.6033273041321</v>
      </c>
      <c r="G89" s="41" t="s">
        <v>61</v>
      </c>
    </row>
    <row r="90" spans="2:7" ht="12.75">
      <c r="B90" s="60"/>
      <c r="C90" s="44"/>
      <c r="D90" s="41"/>
      <c r="E90" s="40" t="s">
        <v>69</v>
      </c>
      <c r="F90" s="26">
        <f>D75*F86</f>
        <v>25.059999999999995</v>
      </c>
      <c r="G90" s="41" t="s">
        <v>61</v>
      </c>
    </row>
    <row r="91" spans="2:7" ht="12.75">
      <c r="B91" s="60"/>
      <c r="C91" s="44"/>
      <c r="D91" s="41"/>
      <c r="E91" s="40" t="s">
        <v>71</v>
      </c>
      <c r="F91" s="26">
        <f>F87-F90</f>
        <v>404.53999999999996</v>
      </c>
      <c r="G91" s="41" t="s">
        <v>61</v>
      </c>
    </row>
    <row r="92" spans="2:7" ht="12.75">
      <c r="B92" s="61"/>
      <c r="C92" s="45"/>
      <c r="D92" s="41"/>
      <c r="E92" s="40" t="s">
        <v>72</v>
      </c>
      <c r="F92" s="26">
        <f>F91/D29</f>
        <v>16.855833333333333</v>
      </c>
      <c r="G92" s="41" t="s">
        <v>65</v>
      </c>
    </row>
    <row r="93" spans="2:7" ht="12.75">
      <c r="B93" s="61"/>
      <c r="C93" s="45"/>
      <c r="D93" s="41"/>
      <c r="E93" s="47" t="s">
        <v>92</v>
      </c>
      <c r="F93" s="27">
        <f>F91*100/F85</f>
        <v>81.14018325751123</v>
      </c>
      <c r="G93" s="41" t="s">
        <v>63</v>
      </c>
    </row>
    <row r="94" spans="2:7" ht="13.5" thickBot="1">
      <c r="B94" s="59"/>
      <c r="C94" s="37"/>
      <c r="D94" s="41"/>
      <c r="E94" s="80" t="s">
        <v>73</v>
      </c>
      <c r="F94" s="46">
        <f>F88*D74/100</f>
        <v>30.158298201906828</v>
      </c>
      <c r="G94" s="41" t="s">
        <v>63</v>
      </c>
    </row>
    <row r="95" spans="2:7" ht="13.5" thickBot="1">
      <c r="B95" s="62"/>
      <c r="C95" s="48"/>
      <c r="D95" s="48"/>
      <c r="E95" s="49"/>
      <c r="F95" s="50"/>
      <c r="G95" s="54"/>
    </row>
    <row r="96" spans="2:8" ht="18">
      <c r="B96" s="91" t="s">
        <v>53</v>
      </c>
      <c r="C96" s="93"/>
      <c r="D96" s="93"/>
      <c r="E96" s="93"/>
      <c r="F96" s="93"/>
      <c r="G96" s="94"/>
      <c r="H96" s="2"/>
    </row>
    <row r="97" spans="2:6" ht="12.75">
      <c r="B97" s="36"/>
      <c r="F97" s="36"/>
    </row>
    <row r="98" ht="12.75">
      <c r="F98" s="36"/>
    </row>
    <row r="99" ht="12.75">
      <c r="F99" s="36"/>
    </row>
    <row r="100" ht="12.75">
      <c r="F100" s="36"/>
    </row>
    <row r="101" ht="12.75">
      <c r="F101" s="36"/>
    </row>
    <row r="102" ht="12.75">
      <c r="F102" s="36"/>
    </row>
    <row r="103" ht="12.75">
      <c r="F103" s="36"/>
    </row>
    <row r="104" ht="12.75">
      <c r="F104" s="36"/>
    </row>
    <row r="105" ht="12.75">
      <c r="F105" s="36"/>
    </row>
    <row r="106" ht="12.75">
      <c r="F106" s="36"/>
    </row>
    <row r="107" ht="12.75">
      <c r="F107" s="36"/>
    </row>
    <row r="108" ht="12.75">
      <c r="F108" s="36"/>
    </row>
    <row r="109" ht="12.75">
      <c r="F109" s="36"/>
    </row>
    <row r="110" ht="12.75">
      <c r="F110" s="36"/>
    </row>
    <row r="111" ht="12.75">
      <c r="F111" s="36"/>
    </row>
    <row r="112" ht="12.75">
      <c r="F112" s="36"/>
    </row>
    <row r="113" ht="12.75">
      <c r="F113" s="36"/>
    </row>
    <row r="114" ht="12.75">
      <c r="F114" s="36"/>
    </row>
    <row r="115" ht="12.75">
      <c r="F115" s="36"/>
    </row>
    <row r="116" ht="12.75">
      <c r="F116" s="36"/>
    </row>
    <row r="117" ht="12.75">
      <c r="F117" s="36"/>
    </row>
    <row r="118" ht="12.75">
      <c r="F118" s="36"/>
    </row>
    <row r="119" ht="12.75">
      <c r="F119" s="36"/>
    </row>
    <row r="120" ht="12.75">
      <c r="F120" s="36"/>
    </row>
    <row r="121" ht="12.75">
      <c r="F121" s="36"/>
    </row>
    <row r="122" ht="12.75">
      <c r="F122" s="36"/>
    </row>
    <row r="123" ht="12.75">
      <c r="F123" s="36"/>
    </row>
    <row r="124" ht="12.75">
      <c r="F124" s="36"/>
    </row>
    <row r="125" spans="1:7" ht="18">
      <c r="A125" s="92"/>
      <c r="B125" s="91" t="s">
        <v>104</v>
      </c>
      <c r="C125" s="93"/>
      <c r="D125" s="93"/>
      <c r="E125" s="93"/>
      <c r="F125" s="93"/>
      <c r="G125" s="95"/>
    </row>
    <row r="126" spans="6:7" ht="12.75">
      <c r="F126" s="36"/>
      <c r="G126" s="92"/>
    </row>
    <row r="127" ht="12.75">
      <c r="F127" s="36"/>
    </row>
    <row r="128" ht="12.75">
      <c r="F128" s="36"/>
    </row>
    <row r="129" ht="12.75">
      <c r="F129" s="36"/>
    </row>
    <row r="130" ht="12.75">
      <c r="F130" s="36"/>
    </row>
    <row r="131" ht="12.75">
      <c r="F131" s="36"/>
    </row>
    <row r="132" ht="12.75">
      <c r="F132" s="36"/>
    </row>
    <row r="133" ht="12.75">
      <c r="F133" s="36"/>
    </row>
    <row r="134" ht="12.75">
      <c r="F134" s="36"/>
    </row>
    <row r="135" ht="12.75">
      <c r="F135" s="36"/>
    </row>
    <row r="136" ht="12.75">
      <c r="F136" s="36"/>
    </row>
    <row r="137" ht="12.75">
      <c r="F137" s="36"/>
    </row>
    <row r="138" ht="12.75">
      <c r="F138" s="36"/>
    </row>
    <row r="139" ht="12.75">
      <c r="F139" s="36"/>
    </row>
    <row r="140" ht="12.75">
      <c r="F140" s="36"/>
    </row>
    <row r="141" ht="12.75">
      <c r="F141" s="36"/>
    </row>
    <row r="142" spans="1:6" ht="12.75">
      <c r="A142" s="36"/>
      <c r="F142" s="36"/>
    </row>
  </sheetData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1" operator="greaterThan" stopIfTrue="1">
      <formula>$D$24-(2*$D$44)-(2*$D$45)</formula>
    </cfRule>
  </conditionalFormatting>
  <dataValidations count="1">
    <dataValidation type="list" allowBlank="1" showInputMessage="1" showErrorMessage="1" sqref="D25">
      <formula1>$I$21:$I$26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6" customWidth="1"/>
    <col min="16" max="16384" width="11.421875" style="0" customWidth="1"/>
  </cols>
  <sheetData>
    <row r="3" spans="1:15" ht="12.75">
      <c r="A3" t="s">
        <v>74</v>
      </c>
      <c r="B3" t="s">
        <v>75</v>
      </c>
      <c r="C3" t="s">
        <v>76</v>
      </c>
      <c r="E3" t="s">
        <v>77</v>
      </c>
      <c r="H3" t="s">
        <v>78</v>
      </c>
      <c r="I3" t="s">
        <v>79</v>
      </c>
      <c r="J3" t="s">
        <v>80</v>
      </c>
      <c r="K3" t="s">
        <v>81</v>
      </c>
      <c r="L3" t="s">
        <v>82</v>
      </c>
      <c r="M3" t="s">
        <v>93</v>
      </c>
      <c r="O3" s="6" t="s">
        <v>87</v>
      </c>
    </row>
    <row r="4" ht="12.75">
      <c r="M4" t="s">
        <v>94</v>
      </c>
    </row>
    <row r="5" spans="1:16" ht="12.75">
      <c r="A5">
        <v>0.1</v>
      </c>
      <c r="B5">
        <f>C5+E5</f>
        <v>2.403654562358008</v>
      </c>
      <c r="C5">
        <f>A5*Sheet1!D29</f>
        <v>2.4000000000000004</v>
      </c>
      <c r="E5">
        <f>(A5*A5)*O5</f>
        <v>0.003654562358007893</v>
      </c>
      <c r="I5" s="5"/>
      <c r="O5" s="6">
        <f>Sheet1!F65</f>
        <v>0.36545623580078923</v>
      </c>
      <c r="P5" s="5"/>
    </row>
    <row r="6" spans="1:15" ht="12.75">
      <c r="A6">
        <v>0.2</v>
      </c>
      <c r="B6">
        <f>C6+E6</f>
        <v>4.814618249432033</v>
      </c>
      <c r="C6">
        <f>A6*Sheet1!D29</f>
        <v>4.800000000000001</v>
      </c>
      <c r="E6">
        <f aca="true" t="shared" si="0" ref="E6:E69">(A6*A6)*O6</f>
        <v>0.014618249432031572</v>
      </c>
      <c r="I6" s="5"/>
      <c r="O6" s="6">
        <f>Sheet1!F65</f>
        <v>0.36545623580078923</v>
      </c>
    </row>
    <row r="7" spans="1:15" ht="12.75">
      <c r="A7">
        <v>0.3</v>
      </c>
      <c r="B7">
        <f>C7+E7</f>
        <v>7.2328910612220705</v>
      </c>
      <c r="C7">
        <f>A7*Sheet1!D29</f>
        <v>7.199999999999999</v>
      </c>
      <c r="E7">
        <f t="shared" si="0"/>
        <v>0.03289106122207103</v>
      </c>
      <c r="H7">
        <v>2</v>
      </c>
      <c r="I7" s="5">
        <f>(0.5*Sheet1!D73*(3.141593*((Sheet1!D7/2)*(Sheet1!D7/2)))*(H7*H7*H7)*(Sheet1!D74/100))</f>
        <v>7.79014533024</v>
      </c>
      <c r="J7">
        <f>VLOOKUP(I7,B5:C334,2,TRUE)</f>
        <v>7.199999999999999</v>
      </c>
      <c r="K7">
        <f>J7/Sheet1!D29*Sheet1!D75</f>
        <v>0.42</v>
      </c>
      <c r="L7">
        <f>J7-K7</f>
        <v>6.779999999999999</v>
      </c>
      <c r="O7" s="6">
        <f>Sheet1!F65</f>
        <v>0.36545623580078923</v>
      </c>
    </row>
    <row r="8" spans="1:15" ht="12.75">
      <c r="A8">
        <v>0.4</v>
      </c>
      <c r="B8">
        <f aca="true" t="shared" si="1" ref="B8:B71">C8+E8</f>
        <v>9.658472997728127</v>
      </c>
      <c r="C8">
        <f>A8*Sheet1!D29</f>
        <v>9.600000000000001</v>
      </c>
      <c r="E8">
        <f t="shared" si="0"/>
        <v>0.05847299772812629</v>
      </c>
      <c r="H8">
        <v>2.5</v>
      </c>
      <c r="I8" s="5">
        <f>(0.5*Sheet1!D73*(3.141593*((Sheet1!D7/2)*(Sheet1!D7/2)))*(H8*H8*H8)*(Sheet1!D74/100))</f>
        <v>15.215127598125</v>
      </c>
      <c r="J8">
        <f>VLOOKUP(I8,B5:C334,2,TRUE)</f>
        <v>14.399999999999999</v>
      </c>
      <c r="K8">
        <f>J8/Sheet1!D29*Sheet1!D75</f>
        <v>0.84</v>
      </c>
      <c r="L8">
        <f>J8-K8</f>
        <v>13.559999999999999</v>
      </c>
      <c r="O8" s="6">
        <f>Sheet1!F65</f>
        <v>0.36545623580078923</v>
      </c>
    </row>
    <row r="9" spans="1:15" ht="12.75">
      <c r="A9">
        <v>0.5</v>
      </c>
      <c r="B9">
        <f t="shared" si="1"/>
        <v>12.091364058950198</v>
      </c>
      <c r="C9">
        <f>A9*Sheet1!D29</f>
        <v>12</v>
      </c>
      <c r="E9">
        <f t="shared" si="0"/>
        <v>0.09136405895019731</v>
      </c>
      <c r="H9">
        <v>3</v>
      </c>
      <c r="I9" s="5">
        <f>(0.5*Sheet1!D73*(3.141593*((Sheet1!D7/2)*(Sheet1!D7/2)))*(H9*H9*H9)*(Sheet1!D74/100))</f>
        <v>26.29174048956</v>
      </c>
      <c r="J9">
        <f>VLOOKUP(I9,B5:C334,2,TRUE)</f>
        <v>24</v>
      </c>
      <c r="K9">
        <f>J9/Sheet1!D29*Sheet1!D75</f>
        <v>1.4</v>
      </c>
      <c r="L9">
        <f aca="true" t="shared" si="2" ref="L9:L27">J9-K9</f>
        <v>22.6</v>
      </c>
      <c r="O9" s="6">
        <f>Sheet1!F65</f>
        <v>0.36545623580078923</v>
      </c>
    </row>
    <row r="10" spans="1:15" ht="12.75">
      <c r="A10">
        <v>0.6</v>
      </c>
      <c r="B10">
        <f t="shared" si="1"/>
        <v>14.531564244888283</v>
      </c>
      <c r="C10">
        <f>A10*Sheet1!D29</f>
        <v>14.399999999999999</v>
      </c>
      <c r="E10">
        <f t="shared" si="0"/>
        <v>0.1315642448882841</v>
      </c>
      <c r="H10">
        <v>3.5</v>
      </c>
      <c r="I10" s="5">
        <f>(0.5*Sheet1!D73*(3.141593*((Sheet1!D7/2)*(Sheet1!D7/2)))*(H10*H10*H10)*(Sheet1!D74/100))</f>
        <v>41.750310129255</v>
      </c>
      <c r="J10">
        <f>VLOOKUP(I10,B5:C334,2,TRUE)</f>
        <v>38.400000000000006</v>
      </c>
      <c r="K10">
        <f>J10/Sheet1!D29*Sheet1!D75</f>
        <v>2.24</v>
      </c>
      <c r="L10">
        <f t="shared" si="2"/>
        <v>36.160000000000004</v>
      </c>
      <c r="O10" s="6">
        <f>Sheet1!F65</f>
        <v>0.36545623580078923</v>
      </c>
    </row>
    <row r="11" spans="1:15" ht="12.75">
      <c r="A11">
        <v>0.7</v>
      </c>
      <c r="B11">
        <f t="shared" si="1"/>
        <v>16.979073555542385</v>
      </c>
      <c r="C11">
        <f>A11*Sheet1!D29</f>
        <v>16.799999999999997</v>
      </c>
      <c r="E11">
        <f t="shared" si="0"/>
        <v>0.1790735555423867</v>
      </c>
      <c r="H11">
        <v>4</v>
      </c>
      <c r="I11" s="5">
        <f>(0.5*Sheet1!D73*(3.141593*((Sheet1!D7/2)*(Sheet1!D7/2)))*(H11*H11*H11)*(Sheet1!D74/100))</f>
        <v>62.32116264192</v>
      </c>
      <c r="J11">
        <f>VLOOKUP(I11,B5:C334,2,TRUE)</f>
        <v>60</v>
      </c>
      <c r="K11">
        <f>J11/Sheet1!D29*Sheet1!D75</f>
        <v>3.5</v>
      </c>
      <c r="L11">
        <f t="shared" si="2"/>
        <v>56.5</v>
      </c>
      <c r="O11" s="6">
        <f>Sheet1!F65</f>
        <v>0.36545623580078923</v>
      </c>
    </row>
    <row r="12" spans="1:15" ht="12.75">
      <c r="A12">
        <v>0.8</v>
      </c>
      <c r="B12">
        <f t="shared" si="1"/>
        <v>19.433891990912507</v>
      </c>
      <c r="C12">
        <f>A12*Sheet1!D29</f>
        <v>19.200000000000003</v>
      </c>
      <c r="E12">
        <f t="shared" si="0"/>
        <v>0.23389199091250515</v>
      </c>
      <c r="H12">
        <v>4.5</v>
      </c>
      <c r="I12" s="5">
        <f>(0.5*Sheet1!D73*(3.141593*((Sheet1!D7/2)*(Sheet1!D7/2)))*(H12*H12*H12)*(Sheet1!D74/100))</f>
        <v>88.734624152265</v>
      </c>
      <c r="J12">
        <f>VLOOKUP(I12,B5:C334,2,TRUE)</f>
        <v>84</v>
      </c>
      <c r="K12">
        <f>J12/Sheet1!D29*Sheet1!D75</f>
        <v>4.8999999999999995</v>
      </c>
      <c r="L12">
        <f t="shared" si="2"/>
        <v>79.1</v>
      </c>
      <c r="O12" s="6">
        <f>Sheet1!F65</f>
        <v>0.36545623580078923</v>
      </c>
    </row>
    <row r="13" spans="1:15" ht="12.75">
      <c r="A13">
        <v>0.9</v>
      </c>
      <c r="B13">
        <f t="shared" si="1"/>
        <v>21.89601955099864</v>
      </c>
      <c r="C13">
        <f>A13*Sheet1!D29</f>
        <v>21.6</v>
      </c>
      <c r="E13">
        <f t="shared" si="0"/>
        <v>0.2960195509986393</v>
      </c>
      <c r="H13">
        <v>5</v>
      </c>
      <c r="I13" s="5">
        <f>(0.5*Sheet1!D73*(3.141593*((Sheet1!D7/2)*(Sheet1!D7/2)))*(H13*H13*H13)*(Sheet1!D74/100))</f>
        <v>121.721020785</v>
      </c>
      <c r="J13">
        <f>VLOOKUP(I13,B5:C334,2,TRUE)</f>
        <v>112.80000000000001</v>
      </c>
      <c r="K13">
        <f>J13/Sheet1!D29*Sheet1!D75</f>
        <v>6.58</v>
      </c>
      <c r="L13">
        <f t="shared" si="2"/>
        <v>106.22000000000001</v>
      </c>
      <c r="O13" s="6">
        <f>Sheet1!F65</f>
        <v>0.36545623580078923</v>
      </c>
    </row>
    <row r="14" spans="1:15" ht="12.75">
      <c r="A14">
        <v>1</v>
      </c>
      <c r="B14">
        <f t="shared" si="1"/>
        <v>24.36545623580079</v>
      </c>
      <c r="C14">
        <f>A14*Sheet1!D29</f>
        <v>24</v>
      </c>
      <c r="E14">
        <f t="shared" si="0"/>
        <v>0.36545623580078923</v>
      </c>
      <c r="H14">
        <v>5.5</v>
      </c>
      <c r="I14" s="5">
        <f>(0.5*Sheet1!D73*(3.141593*((Sheet1!D7/2)*(Sheet1!D7/2)))*(H14*H14*H14)*(Sheet1!D74/100))</f>
        <v>162.01067866483498</v>
      </c>
      <c r="J14">
        <f>VLOOKUP(I14,B5:C334,2,TRUE)</f>
        <v>146.39999999999998</v>
      </c>
      <c r="K14">
        <f>J14/Sheet1!D29*Sheet1!D75</f>
        <v>8.539999999999997</v>
      </c>
      <c r="L14">
        <f t="shared" si="2"/>
        <v>137.85999999999999</v>
      </c>
      <c r="O14" s="6">
        <f>Sheet1!F65</f>
        <v>0.36545623580078923</v>
      </c>
    </row>
    <row r="15" spans="1:15" ht="12.75">
      <c r="A15">
        <v>1.1</v>
      </c>
      <c r="B15">
        <f t="shared" si="1"/>
        <v>26.842202045318956</v>
      </c>
      <c r="C15">
        <f>A15*Sheet1!D29</f>
        <v>26.400000000000002</v>
      </c>
      <c r="E15">
        <f t="shared" si="0"/>
        <v>0.442202045318955</v>
      </c>
      <c r="H15">
        <v>6</v>
      </c>
      <c r="I15" s="5">
        <f>(0.5*Sheet1!D73*(3.141593*((Sheet1!D7/2)*(Sheet1!D7/2)))*(H15*H15*H15)*(Sheet1!D74/100))</f>
        <v>210.33392391648</v>
      </c>
      <c r="J15">
        <f>VLOOKUP(I15,B5:C334,2,TRUE)</f>
        <v>187.2</v>
      </c>
      <c r="K15">
        <f>J15/Sheet1!D29*Sheet1!D75</f>
        <v>10.92</v>
      </c>
      <c r="L15">
        <f t="shared" si="2"/>
        <v>176.28</v>
      </c>
      <c r="O15" s="6">
        <f>Sheet1!F65</f>
        <v>0.36545623580078923</v>
      </c>
    </row>
    <row r="16" spans="1:15" ht="12.75">
      <c r="A16">
        <v>1.2</v>
      </c>
      <c r="B16">
        <f t="shared" si="1"/>
        <v>29.326256979553133</v>
      </c>
      <c r="C16">
        <f>A16*Sheet1!D29</f>
        <v>28.799999999999997</v>
      </c>
      <c r="E16">
        <f t="shared" si="0"/>
        <v>0.5262569795531364</v>
      </c>
      <c r="H16">
        <v>6.5</v>
      </c>
      <c r="I16" s="5">
        <f>(0.5*Sheet1!D73*(3.141593*((Sheet1!D7/2)*(Sheet1!D7/2)))*(H16*H16*H16)*(Sheet1!D74/100))</f>
        <v>267.421082664645</v>
      </c>
      <c r="J16">
        <f>VLOOKUP(I16,B5:C334,2,TRUE)</f>
        <v>232.79999999999998</v>
      </c>
      <c r="K16">
        <f>J16/Sheet1!D29*Sheet1!D75</f>
        <v>13.579999999999998</v>
      </c>
      <c r="L16">
        <f t="shared" si="2"/>
        <v>219.21999999999997</v>
      </c>
      <c r="O16" s="6">
        <f>Sheet1!F65</f>
        <v>0.36545623580078923</v>
      </c>
    </row>
    <row r="17" spans="1:15" ht="12.75">
      <c r="A17">
        <v>1.3</v>
      </c>
      <c r="B17">
        <f t="shared" si="1"/>
        <v>31.817621038503336</v>
      </c>
      <c r="C17">
        <f>A17*Sheet1!D29</f>
        <v>31.200000000000003</v>
      </c>
      <c r="E17">
        <f t="shared" si="0"/>
        <v>0.6176210385033338</v>
      </c>
      <c r="H17">
        <v>7</v>
      </c>
      <c r="I17" s="5">
        <f>(0.5*Sheet1!D73*(3.141593*((Sheet1!D7/2)*(Sheet1!D7/2)))*(H17*H17*H17)*(Sheet1!D74/100))</f>
        <v>334.00248103404</v>
      </c>
      <c r="J17">
        <f>VLOOKUP(I17,B5:C334,2,TRUE)</f>
        <v>280.79999999999995</v>
      </c>
      <c r="K17">
        <f>J17/Sheet1!D29*Sheet1!D75</f>
        <v>16.379999999999995</v>
      </c>
      <c r="L17">
        <f t="shared" si="2"/>
        <v>264.41999999999996</v>
      </c>
      <c r="O17" s="6">
        <f>Sheet1!F65</f>
        <v>0.36545623580078923</v>
      </c>
    </row>
    <row r="18" spans="1:15" ht="12.75">
      <c r="A18">
        <v>1.4</v>
      </c>
      <c r="B18">
        <f t="shared" si="1"/>
        <v>34.31629422216954</v>
      </c>
      <c r="C18">
        <f>A18*Sheet1!D29</f>
        <v>33.599999999999994</v>
      </c>
      <c r="E18">
        <f t="shared" si="0"/>
        <v>0.7162942221695467</v>
      </c>
      <c r="H18">
        <v>7.5</v>
      </c>
      <c r="I18" s="5">
        <f>(0.5*Sheet1!D73*(3.141593*((Sheet1!D7/2)*(Sheet1!D7/2)))*(H18*H18*H18)*(Sheet1!D74/100))</f>
        <v>410.80844514937496</v>
      </c>
      <c r="J18">
        <f>VLOOKUP(I18,B5:C334,2,TRUE)</f>
        <v>336</v>
      </c>
      <c r="K18">
        <f>J18/Sheet1!D29*Sheet1!D75</f>
        <v>19.599999999999998</v>
      </c>
      <c r="L18">
        <f t="shared" si="2"/>
        <v>316.4</v>
      </c>
      <c r="O18" s="6">
        <f>Sheet1!F65</f>
        <v>0.36545623580078923</v>
      </c>
    </row>
    <row r="19" spans="1:15" ht="12.75">
      <c r="A19">
        <v>1.5</v>
      </c>
      <c r="B19">
        <f t="shared" si="1"/>
        <v>36.822276530551775</v>
      </c>
      <c r="C19">
        <f>A19*Sheet1!D29</f>
        <v>36</v>
      </c>
      <c r="E19">
        <f t="shared" si="0"/>
        <v>0.8222765305517757</v>
      </c>
      <c r="H19">
        <v>8</v>
      </c>
      <c r="I19" s="5">
        <f>(0.5*Sheet1!D73*(3.141593*((Sheet1!D7/2)*(Sheet1!D7/2)))*(H19*H19*H19)*(Sheet1!D74/100))</f>
        <v>498.56930113536</v>
      </c>
      <c r="J19">
        <f>VLOOKUP(I19,B5:C334,2,TRUE)</f>
        <v>396</v>
      </c>
      <c r="K19">
        <f>J19/Sheet1!D29*Sheet1!D75</f>
        <v>23.099999999999998</v>
      </c>
      <c r="L19">
        <f t="shared" si="2"/>
        <v>372.9</v>
      </c>
      <c r="O19" s="6">
        <f>Sheet1!F65</f>
        <v>0.36545623580078923</v>
      </c>
    </row>
    <row r="20" spans="1:15" ht="12.75">
      <c r="A20">
        <v>1.6</v>
      </c>
      <c r="B20">
        <f t="shared" si="1"/>
        <v>39.33556796365003</v>
      </c>
      <c r="C20">
        <f>A20*Sheet1!D29</f>
        <v>38.400000000000006</v>
      </c>
      <c r="E20">
        <f t="shared" si="0"/>
        <v>0.9355679636500206</v>
      </c>
      <c r="H20">
        <v>8.5</v>
      </c>
      <c r="I20" s="5">
        <f>(0.5*Sheet1!D73*(3.141593*((Sheet1!D7/2)*(Sheet1!D7/2)))*(H20*H20*H20)*(Sheet1!D74/100))</f>
        <v>598.015375116705</v>
      </c>
      <c r="J20">
        <f>VLOOKUP(I20,B5:C334,2,TRUE)</f>
        <v>460.79999999999995</v>
      </c>
      <c r="K20">
        <f>J20/Sheet1!D29*Sheet1!D75</f>
        <v>26.88</v>
      </c>
      <c r="L20">
        <f t="shared" si="2"/>
        <v>433.91999999999996</v>
      </c>
      <c r="O20" s="6">
        <f>Sheet1!F65</f>
        <v>0.36545623580078923</v>
      </c>
    </row>
    <row r="21" spans="1:15" ht="12.75">
      <c r="A21">
        <v>1.7</v>
      </c>
      <c r="B21">
        <f t="shared" si="1"/>
        <v>41.85616852146428</v>
      </c>
      <c r="C21">
        <f>A21*Sheet1!D29</f>
        <v>40.8</v>
      </c>
      <c r="E21">
        <f t="shared" si="0"/>
        <v>1.0561685214642809</v>
      </c>
      <c r="H21">
        <v>9</v>
      </c>
      <c r="I21" s="5">
        <f>(0.5*Sheet1!D73*(3.141593*((Sheet1!D7/2)*(Sheet1!D7/2)))*(H21*H21*H21)*(Sheet1!D74/100))</f>
        <v>709.87699321812</v>
      </c>
      <c r="J21">
        <f>VLOOKUP(I21,B5:C334,2,TRUE)</f>
        <v>528</v>
      </c>
      <c r="K21">
        <f>J21/Sheet1!D29*Sheet1!D75</f>
        <v>30.799999999999997</v>
      </c>
      <c r="L21">
        <f t="shared" si="2"/>
        <v>497.2</v>
      </c>
      <c r="O21" s="6">
        <f>Sheet1!F65</f>
        <v>0.36545623580078923</v>
      </c>
    </row>
    <row r="22" spans="1:15" ht="12.75">
      <c r="A22">
        <v>1.8</v>
      </c>
      <c r="B22">
        <f t="shared" si="1"/>
        <v>44.38407820399456</v>
      </c>
      <c r="C22">
        <f>A22*Sheet1!D29</f>
        <v>43.2</v>
      </c>
      <c r="E22">
        <f t="shared" si="0"/>
        <v>1.1840782039945572</v>
      </c>
      <c r="H22">
        <v>9.5</v>
      </c>
      <c r="I22" s="5">
        <f>(0.5*Sheet1!D73*(3.141593*((Sheet1!D7/2)*(Sheet1!D7/2)))*(H22*H22*H22)*(Sheet1!D74/100))</f>
        <v>834.8844815643149</v>
      </c>
      <c r="J22">
        <f>VLOOKUP(I22,B5:C334,2,TRUE)</f>
        <v>600</v>
      </c>
      <c r="K22">
        <f>J22/Sheet1!D29*Sheet1!D75</f>
        <v>35</v>
      </c>
      <c r="L22">
        <f t="shared" si="2"/>
        <v>565</v>
      </c>
      <c r="O22" s="6">
        <f>Sheet1!F65</f>
        <v>0.36545623580078923</v>
      </c>
    </row>
    <row r="23" spans="1:15" ht="12.75">
      <c r="A23">
        <v>1.9</v>
      </c>
      <c r="B23">
        <f t="shared" si="1"/>
        <v>46.91929701124084</v>
      </c>
      <c r="C23">
        <f>A23*Sheet1!D29</f>
        <v>45.599999999999994</v>
      </c>
      <c r="E23">
        <f t="shared" si="0"/>
        <v>1.319297011240849</v>
      </c>
      <c r="H23">
        <v>10</v>
      </c>
      <c r="I23" s="5">
        <f>(0.5*Sheet1!D73*(3.141593*((Sheet1!D7/2)*(Sheet1!D7/2)))*(H23*H23*H23)*(Sheet1!D74/100))</f>
        <v>973.76816628</v>
      </c>
      <c r="J23">
        <f>VLOOKUP(I23,B5:C334,2,TRUE)</f>
        <v>672</v>
      </c>
      <c r="K23">
        <f>J23/Sheet1!D29*Sheet1!D75</f>
        <v>39.199999999999996</v>
      </c>
      <c r="L23">
        <f t="shared" si="2"/>
        <v>632.8</v>
      </c>
      <c r="O23" s="6">
        <f>Sheet1!F65</f>
        <v>0.36545623580078923</v>
      </c>
    </row>
    <row r="24" spans="1:15" ht="12.75">
      <c r="A24">
        <v>2</v>
      </c>
      <c r="B24">
        <f t="shared" si="1"/>
        <v>49.461824943203155</v>
      </c>
      <c r="C24">
        <f>A24*Sheet1!D29</f>
        <v>48</v>
      </c>
      <c r="E24">
        <f t="shared" si="0"/>
        <v>1.461824943203157</v>
      </c>
      <c r="H24">
        <v>10.5</v>
      </c>
      <c r="I24" s="5">
        <f>(0.5*Sheet1!D73*(3.141593*((Sheet1!D7/2)*(Sheet1!D7/2)))*(H24*H24*H24)*(Sheet1!D74/100))</f>
        <v>1127.258373489885</v>
      </c>
      <c r="J24">
        <f>VLOOKUP(I24,B5:C334,2,TRUE)</f>
        <v>756</v>
      </c>
      <c r="K24">
        <f>J24/Sheet1!D29*Sheet1!D75</f>
        <v>44.099999999999994</v>
      </c>
      <c r="L24">
        <f t="shared" si="2"/>
        <v>711.9</v>
      </c>
      <c r="O24" s="6">
        <f>Sheet1!F65</f>
        <v>0.36545623580078923</v>
      </c>
    </row>
    <row r="25" spans="1:15" ht="12.75">
      <c r="A25">
        <v>2.1</v>
      </c>
      <c r="B25">
        <f t="shared" si="1"/>
        <v>52.01166199988148</v>
      </c>
      <c r="C25">
        <f>A25*Sheet1!D29</f>
        <v>50.400000000000006</v>
      </c>
      <c r="E25">
        <f t="shared" si="0"/>
        <v>1.6116619998814805</v>
      </c>
      <c r="H25">
        <v>11</v>
      </c>
      <c r="I25" s="5">
        <f>(0.5*Sheet1!D73*(3.141593*((Sheet1!D7/2)*(Sheet1!D7/2)))*(H25*H25*H25)*(Sheet1!D74/100))</f>
        <v>1296.0854293186799</v>
      </c>
      <c r="J25">
        <f>VLOOKUP(I25,B5:C334,2,TRUE)</f>
        <v>840</v>
      </c>
      <c r="K25">
        <f>J25/Sheet1!D29*Sheet1!D75</f>
        <v>49</v>
      </c>
      <c r="L25">
        <f t="shared" si="2"/>
        <v>791</v>
      </c>
      <c r="O25" s="6">
        <f>Sheet1!F65</f>
        <v>0.36545623580078923</v>
      </c>
    </row>
    <row r="26" spans="1:15" ht="12.75">
      <c r="A26">
        <v>2.2</v>
      </c>
      <c r="B26">
        <f t="shared" si="1"/>
        <v>54.56880818127583</v>
      </c>
      <c r="C26">
        <f>A26*Sheet1!D29</f>
        <v>52.800000000000004</v>
      </c>
      <c r="E26">
        <f t="shared" si="0"/>
        <v>1.76880818127582</v>
      </c>
      <c r="H26">
        <v>11.5</v>
      </c>
      <c r="I26" s="5">
        <f>(0.5*Sheet1!D73*(3.141593*((Sheet1!D7/2)*(Sheet1!D7/2)))*(H26*H26*H26)*(Sheet1!D74/100))</f>
        <v>1480.9796598910948</v>
      </c>
      <c r="J26">
        <f>VLOOKUP(I26,B5:C334,2,TRUE)</f>
        <v>924</v>
      </c>
      <c r="K26">
        <f>J26/Sheet1!D29*Sheet1!D75</f>
        <v>53.9</v>
      </c>
      <c r="L26">
        <f t="shared" si="2"/>
        <v>870.1</v>
      </c>
      <c r="O26" s="6">
        <f>Sheet1!F65</f>
        <v>0.36545623580078923</v>
      </c>
    </row>
    <row r="27" spans="1:15" ht="12.75">
      <c r="A27">
        <v>2.3</v>
      </c>
      <c r="B27">
        <f t="shared" si="1"/>
        <v>57.13326348738617</v>
      </c>
      <c r="C27">
        <f>A27*Sheet1!D29</f>
        <v>55.199999999999996</v>
      </c>
      <c r="E27">
        <f t="shared" si="0"/>
        <v>1.9332634873861747</v>
      </c>
      <c r="H27">
        <v>12</v>
      </c>
      <c r="I27" s="5">
        <f>(0.5*Sheet1!D73*(3.141593*((Sheet1!D7/2)*(Sheet1!D7/2)))*(H27*H27*H27)*(Sheet1!D74/100))</f>
        <v>1682.67139133184</v>
      </c>
      <c r="J27">
        <f>VLOOKUP(I27,B5:C334,2,TRUE)</f>
        <v>1020</v>
      </c>
      <c r="K27">
        <f>J27/Sheet1!D29*Sheet1!D75</f>
        <v>59.49999999999999</v>
      </c>
      <c r="L27">
        <f t="shared" si="2"/>
        <v>960.5</v>
      </c>
      <c r="O27" s="6">
        <f>Sheet1!F65</f>
        <v>0.36545623580078923</v>
      </c>
    </row>
    <row r="28" spans="1:15" ht="12.75">
      <c r="A28">
        <v>2.4</v>
      </c>
      <c r="B28">
        <f t="shared" si="1"/>
        <v>59.70502791821254</v>
      </c>
      <c r="C28">
        <f>A28*Sheet1!D29</f>
        <v>57.599999999999994</v>
      </c>
      <c r="E28">
        <f t="shared" si="0"/>
        <v>2.1050279182125458</v>
      </c>
      <c r="I28" s="5"/>
      <c r="O28" s="6">
        <f>Sheet1!F65</f>
        <v>0.36545623580078923</v>
      </c>
    </row>
    <row r="29" spans="1:15" ht="12.75">
      <c r="A29">
        <v>2.5</v>
      </c>
      <c r="B29">
        <f t="shared" si="1"/>
        <v>62.28410147375493</v>
      </c>
      <c r="C29">
        <f>A29*Sheet1!D29</f>
        <v>60</v>
      </c>
      <c r="E29">
        <f t="shared" si="0"/>
        <v>2.2841014737549328</v>
      </c>
      <c r="I29" s="5"/>
      <c r="O29" s="6">
        <f>Sheet1!F65</f>
        <v>0.36545623580078923</v>
      </c>
    </row>
    <row r="30" spans="1:15" ht="12.75">
      <c r="A30">
        <v>2.6</v>
      </c>
      <c r="B30">
        <f t="shared" si="1"/>
        <v>64.87048415401334</v>
      </c>
      <c r="C30">
        <f>A30*Sheet1!D29</f>
        <v>62.400000000000006</v>
      </c>
      <c r="E30">
        <f t="shared" si="0"/>
        <v>2.4704841540133353</v>
      </c>
      <c r="I30" s="5"/>
      <c r="O30" s="6">
        <f>Sheet1!F65</f>
        <v>0.36545623580078923</v>
      </c>
    </row>
    <row r="31" spans="1:15" ht="12.75">
      <c r="A31">
        <v>2.7</v>
      </c>
      <c r="B31">
        <f t="shared" si="1"/>
        <v>67.46417595898777</v>
      </c>
      <c r="C31">
        <f>A31*Sheet1!D29</f>
        <v>64.80000000000001</v>
      </c>
      <c r="E31">
        <f t="shared" si="0"/>
        <v>2.664175958987754</v>
      </c>
      <c r="I31" s="5"/>
      <c r="O31" s="6">
        <f>Sheet1!F65</f>
        <v>0.36545623580078923</v>
      </c>
    </row>
    <row r="32" spans="1:15" ht="12.75">
      <c r="A32">
        <v>2.8</v>
      </c>
      <c r="B32">
        <f t="shared" si="1"/>
        <v>70.06517688867818</v>
      </c>
      <c r="C32">
        <f>A32*Sheet1!D29</f>
        <v>67.19999999999999</v>
      </c>
      <c r="E32">
        <f t="shared" si="0"/>
        <v>2.865176888678187</v>
      </c>
      <c r="I32" s="5"/>
      <c r="O32" s="6">
        <f>Sheet1!F65</f>
        <v>0.36545623580078923</v>
      </c>
    </row>
    <row r="33" spans="1:15" ht="12.75">
      <c r="A33">
        <v>2.9</v>
      </c>
      <c r="B33">
        <f t="shared" si="1"/>
        <v>72.67348694308463</v>
      </c>
      <c r="C33">
        <f>A33*Sheet1!D29</f>
        <v>69.6</v>
      </c>
      <c r="E33">
        <f t="shared" si="0"/>
        <v>3.0734869430846374</v>
      </c>
      <c r="I33" s="5"/>
      <c r="O33" s="6">
        <f>Sheet1!F65</f>
        <v>0.36545623580078923</v>
      </c>
    </row>
    <row r="34" spans="1:15" ht="12.75">
      <c r="A34">
        <v>3</v>
      </c>
      <c r="B34">
        <f t="shared" si="1"/>
        <v>75.2891061222071</v>
      </c>
      <c r="C34">
        <f>A34*Sheet1!D29</f>
        <v>72</v>
      </c>
      <c r="E34">
        <f t="shared" si="0"/>
        <v>3.289106122207103</v>
      </c>
      <c r="I34" s="5"/>
      <c r="O34" s="6">
        <f>Sheet1!F65</f>
        <v>0.36545623580078923</v>
      </c>
    </row>
    <row r="35" spans="1:15" ht="12.75">
      <c r="A35">
        <v>3.1</v>
      </c>
      <c r="B35">
        <f t="shared" si="1"/>
        <v>77.9120344260456</v>
      </c>
      <c r="C35">
        <f>A35*Sheet1!D29</f>
        <v>74.4</v>
      </c>
      <c r="E35">
        <f t="shared" si="0"/>
        <v>3.512034426045585</v>
      </c>
      <c r="O35" s="6">
        <f>Sheet1!F65</f>
        <v>0.36545623580078923</v>
      </c>
    </row>
    <row r="36" spans="1:15" ht="12.75">
      <c r="A36">
        <v>3.2</v>
      </c>
      <c r="B36">
        <f t="shared" si="1"/>
        <v>80.54227185460009</v>
      </c>
      <c r="C36">
        <f>A36*Sheet1!D29</f>
        <v>76.80000000000001</v>
      </c>
      <c r="E36">
        <f t="shared" si="0"/>
        <v>3.7422718546000824</v>
      </c>
      <c r="O36" s="6">
        <f>Sheet1!F65</f>
        <v>0.36545623580078923</v>
      </c>
    </row>
    <row r="37" spans="1:15" ht="12.75">
      <c r="A37">
        <v>3.3</v>
      </c>
      <c r="B37">
        <f t="shared" si="1"/>
        <v>83.17981840787058</v>
      </c>
      <c r="C37">
        <f>A37*Sheet1!D29</f>
        <v>79.19999999999999</v>
      </c>
      <c r="E37">
        <f t="shared" si="0"/>
        <v>3.9798184078705945</v>
      </c>
      <c r="O37" s="6">
        <f>Sheet1!F65</f>
        <v>0.36545623580078923</v>
      </c>
    </row>
    <row r="38" spans="1:15" ht="12.75">
      <c r="A38">
        <v>3.4</v>
      </c>
      <c r="B38">
        <f t="shared" si="1"/>
        <v>85.82467408585711</v>
      </c>
      <c r="C38">
        <f>A38*Sheet1!D29</f>
        <v>81.6</v>
      </c>
      <c r="E38">
        <f t="shared" si="0"/>
        <v>4.2246740858571235</v>
      </c>
      <c r="O38" s="6">
        <f>Sheet1!F65</f>
        <v>0.36545623580078923</v>
      </c>
    </row>
    <row r="39" spans="1:15" ht="12.75">
      <c r="A39">
        <v>3.5</v>
      </c>
      <c r="B39">
        <f t="shared" si="1"/>
        <v>88.47683888855967</v>
      </c>
      <c r="C39">
        <f>A39*Sheet1!D29</f>
        <v>84</v>
      </c>
      <c r="E39">
        <f t="shared" si="0"/>
        <v>4.476838888559668</v>
      </c>
      <c r="O39" s="6">
        <f>Sheet1!F65</f>
        <v>0.36545623580078923</v>
      </c>
    </row>
    <row r="40" spans="1:15" ht="12.75">
      <c r="A40">
        <v>3.6</v>
      </c>
      <c r="B40">
        <f t="shared" si="1"/>
        <v>91.13631281597823</v>
      </c>
      <c r="C40">
        <f>A40*Sheet1!D29</f>
        <v>86.4</v>
      </c>
      <c r="E40">
        <f t="shared" si="0"/>
        <v>4.736312815978229</v>
      </c>
      <c r="O40" s="6">
        <f>Sheet1!F65</f>
        <v>0.36545623580078923</v>
      </c>
    </row>
    <row r="41" spans="1:15" ht="12.75">
      <c r="A41">
        <v>3.7</v>
      </c>
      <c r="B41">
        <f t="shared" si="1"/>
        <v>93.80309586811282</v>
      </c>
      <c r="C41">
        <f>A41*Sheet1!D29</f>
        <v>88.80000000000001</v>
      </c>
      <c r="E41">
        <f t="shared" si="0"/>
        <v>5.003095868112805</v>
      </c>
      <c r="O41" s="6">
        <f>Sheet1!F65</f>
        <v>0.36545623580078923</v>
      </c>
    </row>
    <row r="42" spans="1:15" ht="12.75">
      <c r="A42">
        <v>3.8</v>
      </c>
      <c r="B42">
        <f t="shared" si="1"/>
        <v>96.47718804496338</v>
      </c>
      <c r="C42">
        <f>A42*Sheet1!D29</f>
        <v>91.19999999999999</v>
      </c>
      <c r="E42">
        <f t="shared" si="0"/>
        <v>5.277188044963396</v>
      </c>
      <c r="O42" s="6">
        <f>Sheet1!F65</f>
        <v>0.36545623580078923</v>
      </c>
    </row>
    <row r="43" spans="1:15" ht="12.75">
      <c r="A43">
        <v>3.9</v>
      </c>
      <c r="B43">
        <f t="shared" si="1"/>
        <v>99.15858934653</v>
      </c>
      <c r="C43">
        <f>A43*Sheet1!D29</f>
        <v>93.6</v>
      </c>
      <c r="E43">
        <f t="shared" si="0"/>
        <v>5.558589346530004</v>
      </c>
      <c r="O43" s="6">
        <f>Sheet1!F65</f>
        <v>0.36545623580078923</v>
      </c>
    </row>
    <row r="44" spans="1:15" ht="12.75">
      <c r="A44">
        <v>4</v>
      </c>
      <c r="B44">
        <f t="shared" si="1"/>
        <v>101.84729977281263</v>
      </c>
      <c r="C44">
        <f>A44*Sheet1!D29</f>
        <v>96</v>
      </c>
      <c r="E44">
        <f t="shared" si="0"/>
        <v>5.847299772812628</v>
      </c>
      <c r="O44" s="6">
        <f>Sheet1!F65</f>
        <v>0.36545623580078923</v>
      </c>
    </row>
    <row r="45" spans="1:15" ht="12.75">
      <c r="A45">
        <v>4.1</v>
      </c>
      <c r="B45">
        <f t="shared" si="1"/>
        <v>104.54331932381126</v>
      </c>
      <c r="C45">
        <f>A45*Sheet1!D29</f>
        <v>98.39999999999999</v>
      </c>
      <c r="E45">
        <f t="shared" si="0"/>
        <v>6.143319323811267</v>
      </c>
      <c r="O45" s="6">
        <f>Sheet1!F65</f>
        <v>0.36545623580078923</v>
      </c>
    </row>
    <row r="46" spans="1:15" ht="12.75">
      <c r="A46">
        <v>4.2</v>
      </c>
      <c r="B46">
        <f t="shared" si="1"/>
        <v>107.24664799952593</v>
      </c>
      <c r="C46">
        <f>A46*Sheet1!D29</f>
        <v>100.80000000000001</v>
      </c>
      <c r="E46">
        <f t="shared" si="0"/>
        <v>6.446647999525922</v>
      </c>
      <c r="O46" s="6">
        <f>Sheet1!F65</f>
        <v>0.36545623580078923</v>
      </c>
    </row>
    <row r="47" spans="1:15" ht="12.75">
      <c r="A47">
        <v>4.3</v>
      </c>
      <c r="B47">
        <f t="shared" si="1"/>
        <v>109.95728579995658</v>
      </c>
      <c r="C47">
        <f>A47*Sheet1!D29</f>
        <v>103.19999999999999</v>
      </c>
      <c r="E47">
        <f t="shared" si="0"/>
        <v>6.757285799956592</v>
      </c>
      <c r="O47" s="6">
        <f>Sheet1!F65</f>
        <v>0.36545623580078923</v>
      </c>
    </row>
    <row r="48" spans="1:15" ht="12.75">
      <c r="A48">
        <v>4.4</v>
      </c>
      <c r="B48">
        <f t="shared" si="1"/>
        <v>112.67523272510329</v>
      </c>
      <c r="C48">
        <f>A48*Sheet1!D29</f>
        <v>105.60000000000001</v>
      </c>
      <c r="E48">
        <f t="shared" si="0"/>
        <v>7.07523272510328</v>
      </c>
      <c r="O48" s="6">
        <f>Sheet1!F65</f>
        <v>0.36545623580078923</v>
      </c>
    </row>
    <row r="49" spans="1:15" ht="12.75">
      <c r="A49">
        <v>4.5</v>
      </c>
      <c r="B49">
        <f t="shared" si="1"/>
        <v>115.40048877496598</v>
      </c>
      <c r="C49">
        <f>A49*Sheet1!D29</f>
        <v>108</v>
      </c>
      <c r="E49">
        <f t="shared" si="0"/>
        <v>7.400488774965982</v>
      </c>
      <c r="O49" s="6">
        <f>Sheet1!F65</f>
        <v>0.36545623580078923</v>
      </c>
    </row>
    <row r="50" spans="1:15" ht="12.75">
      <c r="A50">
        <v>4.6</v>
      </c>
      <c r="B50">
        <f t="shared" si="1"/>
        <v>118.13305394954469</v>
      </c>
      <c r="C50">
        <f>A50*Sheet1!D29</f>
        <v>110.39999999999999</v>
      </c>
      <c r="E50">
        <f t="shared" si="0"/>
        <v>7.733053949544699</v>
      </c>
      <c r="O50" s="6">
        <f>Sheet1!F65</f>
        <v>0.36545623580078923</v>
      </c>
    </row>
    <row r="51" spans="1:15" ht="12.75">
      <c r="A51">
        <v>4.7</v>
      </c>
      <c r="B51">
        <f t="shared" si="1"/>
        <v>120.87292824883944</v>
      </c>
      <c r="C51">
        <f>A51*Sheet1!D29</f>
        <v>112.80000000000001</v>
      </c>
      <c r="E51">
        <f t="shared" si="0"/>
        <v>8.072928248839435</v>
      </c>
      <c r="O51" s="6">
        <f>Sheet1!F65</f>
        <v>0.36545623580078923</v>
      </c>
    </row>
    <row r="52" spans="1:15" ht="12.75">
      <c r="A52">
        <v>4.8</v>
      </c>
      <c r="B52">
        <f t="shared" si="1"/>
        <v>123.62011167285017</v>
      </c>
      <c r="C52">
        <f>A52*Sheet1!D29</f>
        <v>115.19999999999999</v>
      </c>
      <c r="E52">
        <f t="shared" si="0"/>
        <v>8.420111672850183</v>
      </c>
      <c r="O52" s="6">
        <f>Sheet1!F65</f>
        <v>0.36545623580078923</v>
      </c>
    </row>
    <row r="53" spans="1:15" ht="12.75">
      <c r="A53">
        <v>4.9</v>
      </c>
      <c r="B53">
        <f t="shared" si="1"/>
        <v>126.37460422157696</v>
      </c>
      <c r="C53">
        <f>A53*Sheet1!D29</f>
        <v>117.60000000000001</v>
      </c>
      <c r="E53">
        <f t="shared" si="0"/>
        <v>8.77460422157695</v>
      </c>
      <c r="O53" s="6">
        <f>Sheet1!F65</f>
        <v>0.36545623580078923</v>
      </c>
    </row>
    <row r="54" spans="1:15" ht="12.75">
      <c r="A54">
        <v>5</v>
      </c>
      <c r="B54">
        <f t="shared" si="1"/>
        <v>129.13640589501972</v>
      </c>
      <c r="C54">
        <f>A54*Sheet1!D29</f>
        <v>120</v>
      </c>
      <c r="E54">
        <f t="shared" si="0"/>
        <v>9.136405895019731</v>
      </c>
      <c r="O54" s="6">
        <f>Sheet1!F65</f>
        <v>0.36545623580078923</v>
      </c>
    </row>
    <row r="55" spans="1:15" ht="12.75">
      <c r="A55">
        <v>5.1</v>
      </c>
      <c r="B55">
        <f t="shared" si="1"/>
        <v>131.90551669317853</v>
      </c>
      <c r="C55">
        <f>A55*Sheet1!D29</f>
        <v>122.39999999999999</v>
      </c>
      <c r="E55">
        <f t="shared" si="0"/>
        <v>9.505516693178528</v>
      </c>
      <c r="O55" s="6">
        <f>Sheet1!F65</f>
        <v>0.36545623580078923</v>
      </c>
    </row>
    <row r="56" spans="1:15" ht="12.75">
      <c r="A56">
        <v>5.2</v>
      </c>
      <c r="B56">
        <f t="shared" si="1"/>
        <v>134.68193661605335</v>
      </c>
      <c r="C56">
        <f>A56*Sheet1!D29</f>
        <v>124.80000000000001</v>
      </c>
      <c r="E56">
        <f t="shared" si="0"/>
        <v>9.881936616053341</v>
      </c>
      <c r="O56" s="6">
        <f>Sheet1!F65</f>
        <v>0.36545623580078923</v>
      </c>
    </row>
    <row r="57" spans="1:15" ht="12.75">
      <c r="A57">
        <v>5.3</v>
      </c>
      <c r="B57">
        <f t="shared" si="1"/>
        <v>137.46566566364416</v>
      </c>
      <c r="C57">
        <f>A57*Sheet1!D29</f>
        <v>127.19999999999999</v>
      </c>
      <c r="E57">
        <f t="shared" si="0"/>
        <v>10.26566566364417</v>
      </c>
      <c r="O57" s="6">
        <f>Sheet1!F65</f>
        <v>0.36545623580078923</v>
      </c>
    </row>
    <row r="58" spans="1:15" ht="12.75">
      <c r="A58">
        <v>5.4</v>
      </c>
      <c r="B58">
        <f t="shared" si="1"/>
        <v>140.25670383595104</v>
      </c>
      <c r="C58">
        <f>A58*Sheet1!D29</f>
        <v>129.60000000000002</v>
      </c>
      <c r="E58">
        <f t="shared" si="0"/>
        <v>10.656703835951015</v>
      </c>
      <c r="O58" s="6">
        <f>Sheet1!F65</f>
        <v>0.36545623580078923</v>
      </c>
    </row>
    <row r="59" spans="1:15" ht="12.75">
      <c r="A59">
        <v>5.5</v>
      </c>
      <c r="B59">
        <f t="shared" si="1"/>
        <v>143.0550511329739</v>
      </c>
      <c r="C59">
        <f>A59*Sheet1!D29</f>
        <v>132</v>
      </c>
      <c r="E59">
        <f t="shared" si="0"/>
        <v>11.055051132973874</v>
      </c>
      <c r="O59" s="6">
        <f>Sheet1!F65</f>
        <v>0.36545623580078923</v>
      </c>
    </row>
    <row r="60" spans="1:15" ht="12.75">
      <c r="A60">
        <v>5.6</v>
      </c>
      <c r="B60">
        <f t="shared" si="1"/>
        <v>145.86070755471272</v>
      </c>
      <c r="C60">
        <f>A60*Sheet1!D29</f>
        <v>134.39999999999998</v>
      </c>
      <c r="E60">
        <f t="shared" si="0"/>
        <v>11.460707554712748</v>
      </c>
      <c r="O60" s="6">
        <f>Sheet1!F65</f>
        <v>0.36545623580078923</v>
      </c>
    </row>
    <row r="61" spans="1:15" ht="12.75">
      <c r="A61">
        <v>5.7</v>
      </c>
      <c r="B61">
        <f t="shared" si="1"/>
        <v>148.67367310116765</v>
      </c>
      <c r="C61">
        <f>A61*Sheet1!D29</f>
        <v>136.8</v>
      </c>
      <c r="E61">
        <f t="shared" si="0"/>
        <v>11.873673101167643</v>
      </c>
      <c r="O61" s="6">
        <f>Sheet1!F65</f>
        <v>0.36545623580078923</v>
      </c>
    </row>
    <row r="62" spans="1:15" ht="12.75">
      <c r="A62">
        <v>5.8</v>
      </c>
      <c r="B62">
        <f t="shared" si="1"/>
        <v>151.49394777233854</v>
      </c>
      <c r="C62">
        <f>A62*Sheet1!D29</f>
        <v>139.2</v>
      </c>
      <c r="E62">
        <f t="shared" si="0"/>
        <v>12.29394777233855</v>
      </c>
      <c r="O62" s="6">
        <f>Sheet1!F65</f>
        <v>0.36545623580078923</v>
      </c>
    </row>
    <row r="63" spans="1:15" ht="12.75">
      <c r="A63">
        <v>5.9</v>
      </c>
      <c r="B63">
        <f t="shared" si="1"/>
        <v>154.3215315682255</v>
      </c>
      <c r="C63">
        <f>A63*Sheet1!D29</f>
        <v>141.60000000000002</v>
      </c>
      <c r="E63">
        <f t="shared" si="0"/>
        <v>12.721531568225474</v>
      </c>
      <c r="O63" s="6">
        <f>Sheet1!F65</f>
        <v>0.36545623580078923</v>
      </c>
    </row>
    <row r="64" spans="1:15" ht="12.75">
      <c r="A64">
        <v>6</v>
      </c>
      <c r="B64">
        <f t="shared" si="1"/>
        <v>157.1564244888284</v>
      </c>
      <c r="C64">
        <f>A64*Sheet1!D29</f>
        <v>144</v>
      </c>
      <c r="E64">
        <f t="shared" si="0"/>
        <v>13.156424488828412</v>
      </c>
      <c r="O64" s="6">
        <f>Sheet1!F65</f>
        <v>0.36545623580078923</v>
      </c>
    </row>
    <row r="65" spans="1:15" ht="12.75">
      <c r="A65">
        <v>6.1</v>
      </c>
      <c r="B65">
        <f t="shared" si="1"/>
        <v>159.99862653414735</v>
      </c>
      <c r="C65">
        <f>A65*Sheet1!D29</f>
        <v>146.39999999999998</v>
      </c>
      <c r="E65">
        <f t="shared" si="0"/>
        <v>13.598626534147366</v>
      </c>
      <c r="O65" s="6">
        <f>Sheet1!F65</f>
        <v>0.36545623580078923</v>
      </c>
    </row>
    <row r="66" spans="1:15" ht="12.75">
      <c r="A66">
        <v>6.2</v>
      </c>
      <c r="B66">
        <f t="shared" si="1"/>
        <v>162.84813770418236</v>
      </c>
      <c r="C66">
        <f>A66*Sheet1!D29</f>
        <v>148.8</v>
      </c>
      <c r="E66">
        <f t="shared" si="0"/>
        <v>14.04813770418234</v>
      </c>
      <c r="O66" s="6">
        <f>Sheet1!F65</f>
        <v>0.36545623580078923</v>
      </c>
    </row>
    <row r="67" spans="1:15" ht="12.75">
      <c r="A67">
        <v>6.3</v>
      </c>
      <c r="B67">
        <f t="shared" si="1"/>
        <v>165.7049579989333</v>
      </c>
      <c r="C67">
        <f>A67*Sheet1!D29</f>
        <v>151.2</v>
      </c>
      <c r="E67">
        <f t="shared" si="0"/>
        <v>14.504957998933325</v>
      </c>
      <c r="O67" s="6">
        <f>Sheet1!F65</f>
        <v>0.36545623580078923</v>
      </c>
    </row>
    <row r="68" spans="1:15" ht="12.75">
      <c r="A68">
        <v>6.4</v>
      </c>
      <c r="B68">
        <f t="shared" si="1"/>
        <v>168.56908741840036</v>
      </c>
      <c r="C68">
        <f>A68*Sheet1!D29</f>
        <v>153.60000000000002</v>
      </c>
      <c r="E68">
        <f t="shared" si="0"/>
        <v>14.96908741840033</v>
      </c>
      <c r="O68" s="6">
        <f>Sheet1!F65</f>
        <v>0.36545623580078923</v>
      </c>
    </row>
    <row r="69" spans="1:15" ht="12.75">
      <c r="A69">
        <v>6.5</v>
      </c>
      <c r="B69">
        <f t="shared" si="1"/>
        <v>171.44052596258334</v>
      </c>
      <c r="C69">
        <f>A69*Sheet1!D29</f>
        <v>156</v>
      </c>
      <c r="E69">
        <f t="shared" si="0"/>
        <v>15.440525962583346</v>
      </c>
      <c r="O69" s="6">
        <f>Sheet1!F65</f>
        <v>0.36545623580078923</v>
      </c>
    </row>
    <row r="70" spans="1:15" ht="12.75">
      <c r="A70">
        <v>6.6</v>
      </c>
      <c r="B70">
        <f t="shared" si="1"/>
        <v>174.31927363148236</v>
      </c>
      <c r="C70">
        <f>A70*Sheet1!D29</f>
        <v>158.39999999999998</v>
      </c>
      <c r="E70">
        <f aca="true" t="shared" si="3" ref="E70:E133">(A70*A70)*O70</f>
        <v>15.919273631482378</v>
      </c>
      <c r="O70" s="6">
        <f>Sheet1!F65</f>
        <v>0.36545623580078923</v>
      </c>
    </row>
    <row r="71" spans="1:15" ht="12.75">
      <c r="A71">
        <v>6.7</v>
      </c>
      <c r="B71">
        <f t="shared" si="1"/>
        <v>177.20533042509743</v>
      </c>
      <c r="C71">
        <f>A71*Sheet1!D29</f>
        <v>160.8</v>
      </c>
      <c r="E71">
        <f t="shared" si="3"/>
        <v>16.40533042509743</v>
      </c>
      <c r="O71" s="6">
        <f>Sheet1!F65</f>
        <v>0.36545623580078923</v>
      </c>
    </row>
    <row r="72" spans="1:15" ht="12.75">
      <c r="A72">
        <v>6.8</v>
      </c>
      <c r="B72">
        <f aca="true" t="shared" si="4" ref="B72:B135">C72+E72</f>
        <v>180.0986963434285</v>
      </c>
      <c r="C72">
        <f>A72*Sheet1!D29</f>
        <v>163.2</v>
      </c>
      <c r="E72">
        <f t="shared" si="3"/>
        <v>16.898696343428494</v>
      </c>
      <c r="O72" s="6">
        <f>Sheet1!F65</f>
        <v>0.36545623580078923</v>
      </c>
    </row>
    <row r="73" spans="1:15" ht="12.75">
      <c r="A73">
        <v>6.9</v>
      </c>
      <c r="B73">
        <f t="shared" si="4"/>
        <v>182.99937138647562</v>
      </c>
      <c r="C73">
        <f>A73*Sheet1!D29</f>
        <v>165.60000000000002</v>
      </c>
      <c r="E73">
        <f t="shared" si="3"/>
        <v>17.39937138647558</v>
      </c>
      <c r="O73" s="6">
        <f>Sheet1!F65</f>
        <v>0.36545623580078923</v>
      </c>
    </row>
    <row r="74" spans="1:15" ht="12.75">
      <c r="A74">
        <v>7</v>
      </c>
      <c r="B74">
        <f t="shared" si="4"/>
        <v>185.90735555423868</v>
      </c>
      <c r="C74">
        <f>A74*Sheet1!D29</f>
        <v>168</v>
      </c>
      <c r="E74">
        <f t="shared" si="3"/>
        <v>17.907355554238674</v>
      </c>
      <c r="O74" s="6">
        <f>Sheet1!F65</f>
        <v>0.36545623580078923</v>
      </c>
    </row>
    <row r="75" spans="1:15" ht="12.75">
      <c r="A75">
        <v>7.1</v>
      </c>
      <c r="B75">
        <f t="shared" si="4"/>
        <v>188.82264884671775</v>
      </c>
      <c r="C75">
        <f>A75*Sheet1!D29</f>
        <v>170.39999999999998</v>
      </c>
      <c r="E75">
        <f t="shared" si="3"/>
        <v>18.422648846717784</v>
      </c>
      <c r="O75" s="6">
        <f>Sheet1!F65</f>
        <v>0.36545623580078923</v>
      </c>
    </row>
    <row r="76" spans="1:15" ht="12.75">
      <c r="A76">
        <v>7.2</v>
      </c>
      <c r="B76">
        <f t="shared" si="4"/>
        <v>191.74525126391293</v>
      </c>
      <c r="C76">
        <f>A76*Sheet1!D29</f>
        <v>172.8</v>
      </c>
      <c r="E76">
        <f t="shared" si="3"/>
        <v>18.945251263912915</v>
      </c>
      <c r="O76" s="6">
        <f>Sheet1!F65</f>
        <v>0.36545623580078923</v>
      </c>
    </row>
    <row r="77" spans="1:15" ht="12.75">
      <c r="A77">
        <v>7.3</v>
      </c>
      <c r="B77">
        <f t="shared" si="4"/>
        <v>194.67516280582404</v>
      </c>
      <c r="C77">
        <f>A77*Sheet1!D29</f>
        <v>175.2</v>
      </c>
      <c r="E77">
        <f t="shared" si="3"/>
        <v>19.47516280582406</v>
      </c>
      <c r="O77" s="6">
        <f>Sheet1!F65</f>
        <v>0.36545623580078923</v>
      </c>
    </row>
    <row r="78" spans="1:15" ht="12.75">
      <c r="A78">
        <v>7.4</v>
      </c>
      <c r="B78">
        <f t="shared" si="4"/>
        <v>197.61238347245126</v>
      </c>
      <c r="C78">
        <f>A78*Sheet1!D29</f>
        <v>177.60000000000002</v>
      </c>
      <c r="E78">
        <f t="shared" si="3"/>
        <v>20.01238347245122</v>
      </c>
      <c r="O78" s="6">
        <f>Sheet1!F65</f>
        <v>0.36545623580078923</v>
      </c>
    </row>
    <row r="79" spans="1:15" ht="12.75">
      <c r="A79">
        <v>7.5</v>
      </c>
      <c r="B79">
        <f t="shared" si="4"/>
        <v>200.5569132637944</v>
      </c>
      <c r="C79">
        <f>A79*Sheet1!D29</f>
        <v>180</v>
      </c>
      <c r="E79">
        <f t="shared" si="3"/>
        <v>20.556913263794396</v>
      </c>
      <c r="O79" s="6">
        <f>Sheet1!F65</f>
        <v>0.36545623580078923</v>
      </c>
    </row>
    <row r="80" spans="1:15" ht="12.75">
      <c r="A80">
        <v>7.6</v>
      </c>
      <c r="B80">
        <f t="shared" si="4"/>
        <v>203.50875217985356</v>
      </c>
      <c r="C80">
        <f>A80*Sheet1!D29</f>
        <v>182.39999999999998</v>
      </c>
      <c r="E80">
        <f t="shared" si="3"/>
        <v>21.108752179853585</v>
      </c>
      <c r="O80" s="6">
        <f>Sheet1!F65</f>
        <v>0.36545623580078923</v>
      </c>
    </row>
    <row r="81" spans="1:15" ht="12.75">
      <c r="A81">
        <v>7.7</v>
      </c>
      <c r="B81">
        <f t="shared" si="4"/>
        <v>206.4679002206288</v>
      </c>
      <c r="C81">
        <f>A81*Sheet1!D29</f>
        <v>184.8</v>
      </c>
      <c r="E81">
        <f t="shared" si="3"/>
        <v>21.667900220628795</v>
      </c>
      <c r="O81" s="6">
        <f>Sheet1!F65</f>
        <v>0.36545623580078923</v>
      </c>
    </row>
    <row r="82" spans="1:15" ht="12.75">
      <c r="A82">
        <v>7.8</v>
      </c>
      <c r="B82">
        <f t="shared" si="4"/>
        <v>209.43435738612</v>
      </c>
      <c r="C82">
        <f>A82*Sheet1!D29</f>
        <v>187.2</v>
      </c>
      <c r="E82">
        <f t="shared" si="3"/>
        <v>22.234357386120017</v>
      </c>
      <c r="O82" s="6">
        <f>Sheet1!F65</f>
        <v>0.36545623580078923</v>
      </c>
    </row>
    <row r="83" spans="1:15" ht="12.75">
      <c r="A83">
        <v>7.9</v>
      </c>
      <c r="B83">
        <f t="shared" si="4"/>
        <v>212.40812367632728</v>
      </c>
      <c r="C83">
        <f>A83*Sheet1!D29</f>
        <v>189.60000000000002</v>
      </c>
      <c r="E83">
        <f t="shared" si="3"/>
        <v>22.808123676327256</v>
      </c>
      <c r="O83" s="6">
        <f>Sheet1!F65</f>
        <v>0.36545623580078923</v>
      </c>
    </row>
    <row r="84" spans="1:15" ht="12.75">
      <c r="A84">
        <v>8</v>
      </c>
      <c r="B84">
        <f t="shared" si="4"/>
        <v>215.3891990912505</v>
      </c>
      <c r="C84">
        <f>A84*Sheet1!D29</f>
        <v>192</v>
      </c>
      <c r="E84">
        <f t="shared" si="3"/>
        <v>23.38919909125051</v>
      </c>
      <c r="O84" s="6">
        <f>Sheet1!F65</f>
        <v>0.36545623580078923</v>
      </c>
    </row>
    <row r="85" spans="1:15" ht="12.75">
      <c r="A85">
        <v>8.1</v>
      </c>
      <c r="B85">
        <f t="shared" si="4"/>
        <v>218.37758363088977</v>
      </c>
      <c r="C85">
        <f>A85*Sheet1!D29</f>
        <v>194.39999999999998</v>
      </c>
      <c r="E85">
        <f t="shared" si="3"/>
        <v>23.977583630889782</v>
      </c>
      <c r="O85" s="6">
        <f>Sheet1!F65</f>
        <v>0.36545623580078923</v>
      </c>
    </row>
    <row r="86" spans="1:15" ht="12.75">
      <c r="A86">
        <v>8.2</v>
      </c>
      <c r="B86">
        <f t="shared" si="4"/>
        <v>221.37327729524506</v>
      </c>
      <c r="C86">
        <f>A86*Sheet1!D29</f>
        <v>196.79999999999998</v>
      </c>
      <c r="E86">
        <f t="shared" si="3"/>
        <v>24.573277295245067</v>
      </c>
      <c r="O86" s="6">
        <f>Sheet1!F65</f>
        <v>0.36545623580078923</v>
      </c>
    </row>
    <row r="87" spans="1:15" ht="12.75">
      <c r="A87">
        <v>8.3</v>
      </c>
      <c r="B87">
        <f t="shared" si="4"/>
        <v>224.3762800843164</v>
      </c>
      <c r="C87">
        <f>A87*Sheet1!D29</f>
        <v>199.20000000000002</v>
      </c>
      <c r="E87">
        <f t="shared" si="3"/>
        <v>25.176280084316375</v>
      </c>
      <c r="O87" s="6">
        <f>Sheet1!F65</f>
        <v>0.36545623580078923</v>
      </c>
    </row>
    <row r="88" spans="1:15" ht="12.75">
      <c r="A88">
        <v>8.4</v>
      </c>
      <c r="B88">
        <f t="shared" si="4"/>
        <v>227.3865919981037</v>
      </c>
      <c r="C88">
        <f>A88*Sheet1!D29</f>
        <v>201.60000000000002</v>
      </c>
      <c r="E88">
        <f t="shared" si="3"/>
        <v>25.786591998103688</v>
      </c>
      <c r="O88" s="6">
        <f>Sheet1!F65</f>
        <v>0.36545623580078923</v>
      </c>
    </row>
    <row r="89" spans="1:15" ht="12.75">
      <c r="A89">
        <v>8.5</v>
      </c>
      <c r="B89">
        <f t="shared" si="4"/>
        <v>230.40421303660702</v>
      </c>
      <c r="C89">
        <f>A89*Sheet1!D29</f>
        <v>204</v>
      </c>
      <c r="E89">
        <f t="shared" si="3"/>
        <v>26.404213036607022</v>
      </c>
      <c r="O89" s="6">
        <f>Sheet1!F65</f>
        <v>0.36545623580078923</v>
      </c>
    </row>
    <row r="90" spans="1:15" ht="12.75">
      <c r="A90">
        <v>8.6</v>
      </c>
      <c r="B90">
        <f t="shared" si="4"/>
        <v>233.42914319982634</v>
      </c>
      <c r="C90">
        <f>A90*Sheet1!D29</f>
        <v>206.39999999999998</v>
      </c>
      <c r="E90">
        <f t="shared" si="3"/>
        <v>27.02914319982637</v>
      </c>
      <c r="O90" s="6">
        <f>Sheet1!F65</f>
        <v>0.36545623580078923</v>
      </c>
    </row>
    <row r="91" spans="1:15" ht="12.75">
      <c r="A91">
        <v>8.7</v>
      </c>
      <c r="B91">
        <f t="shared" si="4"/>
        <v>236.4613824877617</v>
      </c>
      <c r="C91">
        <f>A91*Sheet1!D29</f>
        <v>208.79999999999998</v>
      </c>
      <c r="E91">
        <f t="shared" si="3"/>
        <v>27.66138248776173</v>
      </c>
      <c r="O91" s="6">
        <f>Sheet1!F65</f>
        <v>0.36545623580078923</v>
      </c>
    </row>
    <row r="92" spans="1:15" ht="12.75">
      <c r="A92">
        <v>8.8</v>
      </c>
      <c r="B92">
        <f t="shared" si="4"/>
        <v>239.50093090041315</v>
      </c>
      <c r="C92">
        <f>A92*Sheet1!D29</f>
        <v>211.20000000000002</v>
      </c>
      <c r="E92">
        <f t="shared" si="3"/>
        <v>28.30093090041312</v>
      </c>
      <c r="O92" s="6">
        <f>Sheet1!F65</f>
        <v>0.36545623580078923</v>
      </c>
    </row>
    <row r="93" spans="1:15" ht="12.75">
      <c r="A93">
        <v>8.9</v>
      </c>
      <c r="B93">
        <f t="shared" si="4"/>
        <v>242.54778843778053</v>
      </c>
      <c r="C93">
        <f>A93*Sheet1!D29</f>
        <v>213.60000000000002</v>
      </c>
      <c r="E93">
        <f t="shared" si="3"/>
        <v>28.947788437780517</v>
      </c>
      <c r="O93" s="6">
        <f>Sheet1!F65</f>
        <v>0.36545623580078923</v>
      </c>
    </row>
    <row r="94" spans="1:15" ht="12.75">
      <c r="A94">
        <v>9</v>
      </c>
      <c r="B94">
        <f t="shared" si="4"/>
        <v>245.60195509986391</v>
      </c>
      <c r="C94">
        <f>A94*Sheet1!D29</f>
        <v>216</v>
      </c>
      <c r="E94">
        <f t="shared" si="3"/>
        <v>29.60195509986393</v>
      </c>
      <c r="O94" s="6">
        <f>Sheet1!F65</f>
        <v>0.36545623580078923</v>
      </c>
    </row>
    <row r="95" spans="1:15" ht="12.75">
      <c r="A95">
        <v>9.1</v>
      </c>
      <c r="B95">
        <f t="shared" si="4"/>
        <v>248.66343088666332</v>
      </c>
      <c r="C95">
        <f>A95*Sheet1!D29</f>
        <v>218.39999999999998</v>
      </c>
      <c r="E95">
        <f t="shared" si="3"/>
        <v>30.26343088666335</v>
      </c>
      <c r="O95" s="6">
        <f>Sheet1!F65</f>
        <v>0.36545623580078923</v>
      </c>
    </row>
    <row r="96" spans="1:15" ht="12.75">
      <c r="A96">
        <v>9.2</v>
      </c>
      <c r="B96">
        <f t="shared" si="4"/>
        <v>251.73221579817877</v>
      </c>
      <c r="C96">
        <f>A96*Sheet1!D29</f>
        <v>220.79999999999998</v>
      </c>
      <c r="E96">
        <f t="shared" si="3"/>
        <v>30.932215798178795</v>
      </c>
      <c r="O96" s="6">
        <f>Sheet1!F65</f>
        <v>0.36545623580078923</v>
      </c>
    </row>
    <row r="97" spans="1:15" ht="12.75">
      <c r="A97">
        <v>9.3</v>
      </c>
      <c r="B97">
        <f t="shared" si="4"/>
        <v>254.8083098344103</v>
      </c>
      <c r="C97">
        <f>A97*Sheet1!D29</f>
        <v>223.20000000000002</v>
      </c>
      <c r="E97">
        <f t="shared" si="3"/>
        <v>31.608309834410264</v>
      </c>
      <c r="O97" s="6">
        <f>Sheet1!F65</f>
        <v>0.36545623580078923</v>
      </c>
    </row>
    <row r="98" spans="1:15" ht="12.75">
      <c r="A98">
        <v>9.4</v>
      </c>
      <c r="B98">
        <f t="shared" si="4"/>
        <v>257.89171299535775</v>
      </c>
      <c r="C98">
        <f>A98*Sheet1!D29</f>
        <v>225.60000000000002</v>
      </c>
      <c r="E98">
        <f t="shared" si="3"/>
        <v>32.29171299535774</v>
      </c>
      <c r="O98" s="6">
        <f>Sheet1!F65</f>
        <v>0.36545623580078923</v>
      </c>
    </row>
    <row r="99" spans="1:15" ht="12.75">
      <c r="A99">
        <v>9.5</v>
      </c>
      <c r="B99">
        <f t="shared" si="4"/>
        <v>260.9824252810212</v>
      </c>
      <c r="C99">
        <f>A99*Sheet1!D29</f>
        <v>228</v>
      </c>
      <c r="E99">
        <f t="shared" si="3"/>
        <v>32.98242528102123</v>
      </c>
      <c r="O99" s="6">
        <f>Sheet1!F65</f>
        <v>0.36545623580078923</v>
      </c>
    </row>
    <row r="100" spans="1:15" ht="12.75">
      <c r="A100">
        <v>9.6</v>
      </c>
      <c r="B100">
        <f t="shared" si="4"/>
        <v>264.0804466914007</v>
      </c>
      <c r="C100">
        <f>A100*Sheet1!D29</f>
        <v>230.39999999999998</v>
      </c>
      <c r="E100">
        <f t="shared" si="3"/>
        <v>33.68044669140073</v>
      </c>
      <c r="O100" s="6">
        <f>Sheet1!F65</f>
        <v>0.36545623580078923</v>
      </c>
    </row>
    <row r="101" spans="1:15" ht="12.75">
      <c r="A101">
        <v>9.7</v>
      </c>
      <c r="B101">
        <f t="shared" si="4"/>
        <v>267.1857772264962</v>
      </c>
      <c r="C101">
        <f>A101*Sheet1!D29</f>
        <v>232.79999999999998</v>
      </c>
      <c r="E101">
        <f t="shared" si="3"/>
        <v>34.38577722649625</v>
      </c>
      <c r="O101" s="6">
        <f>Sheet1!F65</f>
        <v>0.36545623580078923</v>
      </c>
    </row>
    <row r="102" spans="1:15" ht="12.75">
      <c r="A102">
        <v>9.8</v>
      </c>
      <c r="B102">
        <f t="shared" si="4"/>
        <v>270.2984168863078</v>
      </c>
      <c r="C102">
        <f>A102*Sheet1!D29</f>
        <v>235.20000000000002</v>
      </c>
      <c r="E102">
        <f t="shared" si="3"/>
        <v>35.0984168863078</v>
      </c>
      <c r="O102" s="6">
        <f>Sheet1!F65</f>
        <v>0.36545623580078923</v>
      </c>
    </row>
    <row r="103" spans="1:15" ht="12.75">
      <c r="A103">
        <v>9.9</v>
      </c>
      <c r="B103">
        <f t="shared" si="4"/>
        <v>273.4183656708354</v>
      </c>
      <c r="C103">
        <f>A103*Sheet1!D29</f>
        <v>237.60000000000002</v>
      </c>
      <c r="E103">
        <f t="shared" si="3"/>
        <v>35.818365670835355</v>
      </c>
      <c r="O103" s="6">
        <f>Sheet1!F65</f>
        <v>0.36545623580078923</v>
      </c>
    </row>
    <row r="104" spans="1:15" ht="12.75">
      <c r="A104">
        <v>10</v>
      </c>
      <c r="B104">
        <f t="shared" si="4"/>
        <v>276.54562358007894</v>
      </c>
      <c r="C104">
        <f>A104*Sheet1!D29</f>
        <v>240</v>
      </c>
      <c r="E104">
        <f t="shared" si="3"/>
        <v>36.545623580078924</v>
      </c>
      <c r="O104" s="6">
        <f>Sheet1!F65</f>
        <v>0.36545623580078923</v>
      </c>
    </row>
    <row r="105" spans="1:15" ht="12.75">
      <c r="A105">
        <v>10.1</v>
      </c>
      <c r="B105">
        <f t="shared" si="4"/>
        <v>279.68019061403845</v>
      </c>
      <c r="C105">
        <f>A105*Sheet1!D29</f>
        <v>242.39999999999998</v>
      </c>
      <c r="E105">
        <f t="shared" si="3"/>
        <v>37.2801906140385</v>
      </c>
      <c r="O105" s="6">
        <f>Sheet1!F65</f>
        <v>0.36545623580078923</v>
      </c>
    </row>
    <row r="106" spans="1:15" ht="12.75">
      <c r="A106">
        <v>10.2</v>
      </c>
      <c r="B106">
        <f t="shared" si="4"/>
        <v>282.8220667727141</v>
      </c>
      <c r="C106">
        <f>A106*Sheet1!D29</f>
        <v>244.79999999999998</v>
      </c>
      <c r="E106">
        <f t="shared" si="3"/>
        <v>38.02206677271411</v>
      </c>
      <c r="O106" s="6">
        <f>Sheet1!F65</f>
        <v>0.36545623580078923</v>
      </c>
    </row>
    <row r="107" spans="1:15" ht="12.75">
      <c r="A107">
        <v>10.3</v>
      </c>
      <c r="B107">
        <f t="shared" si="4"/>
        <v>285.97125205610575</v>
      </c>
      <c r="C107">
        <f>A107*Sheet1!D29</f>
        <v>247.20000000000002</v>
      </c>
      <c r="E107">
        <f t="shared" si="3"/>
        <v>38.77125205610574</v>
      </c>
      <c r="O107" s="6">
        <f>Sheet1!F65</f>
        <v>0.36545623580078923</v>
      </c>
    </row>
    <row r="108" spans="1:15" ht="12.75">
      <c r="A108">
        <v>10.4</v>
      </c>
      <c r="B108">
        <f t="shared" si="4"/>
        <v>289.1277464642134</v>
      </c>
      <c r="C108">
        <f>A108*Sheet1!D29</f>
        <v>249.60000000000002</v>
      </c>
      <c r="E108">
        <f t="shared" si="3"/>
        <v>39.527746464213365</v>
      </c>
      <c r="O108" s="6">
        <f>Sheet1!F65</f>
        <v>0.36545623580078923</v>
      </c>
    </row>
    <row r="109" spans="1:15" ht="12.75">
      <c r="A109">
        <v>10.5</v>
      </c>
      <c r="B109">
        <f t="shared" si="4"/>
        <v>292.291549997037</v>
      </c>
      <c r="C109">
        <f>A109*Sheet1!D29</f>
        <v>252</v>
      </c>
      <c r="E109">
        <f t="shared" si="3"/>
        <v>40.29154999703701</v>
      </c>
      <c r="O109" s="6">
        <f>Sheet1!F65</f>
        <v>0.36545623580078923</v>
      </c>
    </row>
    <row r="110" spans="1:15" ht="12.75">
      <c r="A110">
        <v>10.6</v>
      </c>
      <c r="B110">
        <f t="shared" si="4"/>
        <v>295.46266265457666</v>
      </c>
      <c r="C110">
        <f>A110*Sheet1!D29</f>
        <v>254.39999999999998</v>
      </c>
      <c r="E110">
        <f t="shared" si="3"/>
        <v>41.06266265457668</v>
      </c>
      <c r="O110" s="6">
        <f>Sheet1!F65</f>
        <v>0.36545623580078923</v>
      </c>
    </row>
    <row r="111" spans="1:15" ht="12.75">
      <c r="A111">
        <v>10.7</v>
      </c>
      <c r="B111">
        <f t="shared" si="4"/>
        <v>298.64108443683233</v>
      </c>
      <c r="C111">
        <f>A111*Sheet1!D29</f>
        <v>256.79999999999995</v>
      </c>
      <c r="E111">
        <f t="shared" si="3"/>
        <v>41.841084436832354</v>
      </c>
      <c r="O111" s="6">
        <f>Sheet1!F65</f>
        <v>0.36545623580078923</v>
      </c>
    </row>
    <row r="112" spans="1:15" ht="12.75">
      <c r="A112">
        <v>10.8</v>
      </c>
      <c r="B112">
        <f t="shared" si="4"/>
        <v>301.8268153438041</v>
      </c>
      <c r="C112">
        <f>A112*Sheet1!D29</f>
        <v>259.20000000000005</v>
      </c>
      <c r="E112">
        <f t="shared" si="3"/>
        <v>42.62681534380406</v>
      </c>
      <c r="O112" s="6">
        <f>Sheet1!F65</f>
        <v>0.36545623580078923</v>
      </c>
    </row>
    <row r="113" spans="1:15" ht="12.75">
      <c r="A113">
        <v>10.9</v>
      </c>
      <c r="B113">
        <f t="shared" si="4"/>
        <v>305.0198553754918</v>
      </c>
      <c r="C113">
        <f>A113*Sheet1!D29</f>
        <v>261.6</v>
      </c>
      <c r="E113">
        <f t="shared" si="3"/>
        <v>43.41985537549177</v>
      </c>
      <c r="O113" s="6">
        <f>Sheet1!F65</f>
        <v>0.36545623580078923</v>
      </c>
    </row>
    <row r="114" spans="1:15" ht="12.75">
      <c r="A114">
        <v>11</v>
      </c>
      <c r="B114">
        <f t="shared" si="4"/>
        <v>308.2202045318955</v>
      </c>
      <c r="C114">
        <f>A114*Sheet1!D29</f>
        <v>264</v>
      </c>
      <c r="E114">
        <f t="shared" si="3"/>
        <v>44.2202045318955</v>
      </c>
      <c r="O114" s="6">
        <f>Sheet1!F65</f>
        <v>0.36545623580078923</v>
      </c>
    </row>
    <row r="115" spans="1:15" ht="12.75">
      <c r="A115">
        <v>11.1</v>
      </c>
      <c r="B115">
        <f t="shared" si="4"/>
        <v>311.4278628130152</v>
      </c>
      <c r="C115">
        <f>A115*Sheet1!D29</f>
        <v>266.4</v>
      </c>
      <c r="E115">
        <f t="shared" si="3"/>
        <v>45.02786281301524</v>
      </c>
      <c r="O115" s="6">
        <f>Sheet1!F65</f>
        <v>0.36545623580078923</v>
      </c>
    </row>
    <row r="116" spans="1:15" ht="12.75">
      <c r="A116">
        <v>11.2</v>
      </c>
      <c r="B116">
        <f t="shared" si="4"/>
        <v>314.6428302188509</v>
      </c>
      <c r="C116">
        <f>A116*Sheet1!D29</f>
        <v>268.79999999999995</v>
      </c>
      <c r="E116">
        <f t="shared" si="3"/>
        <v>45.84283021885099</v>
      </c>
      <c r="O116" s="6">
        <f>Sheet1!F65</f>
        <v>0.36545623580078923</v>
      </c>
    </row>
    <row r="117" spans="1:15" ht="12.75">
      <c r="A117">
        <v>11.3</v>
      </c>
      <c r="B117">
        <f t="shared" si="4"/>
        <v>317.8651067494028</v>
      </c>
      <c r="C117">
        <f>A117*Sheet1!D29</f>
        <v>271.20000000000005</v>
      </c>
      <c r="E117">
        <f t="shared" si="3"/>
        <v>46.66510674940278</v>
      </c>
      <c r="O117" s="6">
        <f>Sheet1!F65</f>
        <v>0.36545623580078923</v>
      </c>
    </row>
    <row r="118" spans="1:15" ht="12.75">
      <c r="A118">
        <v>11.4</v>
      </c>
      <c r="B118">
        <f t="shared" si="4"/>
        <v>321.0946924046706</v>
      </c>
      <c r="C118">
        <f>A118*Sheet1!D29</f>
        <v>273.6</v>
      </c>
      <c r="E118">
        <f t="shared" si="3"/>
        <v>47.49469240467057</v>
      </c>
      <c r="O118" s="6">
        <f>Sheet1!F65</f>
        <v>0.36545623580078923</v>
      </c>
    </row>
    <row r="119" spans="1:15" ht="12.75">
      <c r="A119">
        <v>11.5</v>
      </c>
      <c r="B119">
        <f t="shared" si="4"/>
        <v>324.3315871846544</v>
      </c>
      <c r="C119">
        <f>A119*Sheet1!D29</f>
        <v>276</v>
      </c>
      <c r="E119">
        <f t="shared" si="3"/>
        <v>48.331587184654374</v>
      </c>
      <c r="O119" s="6">
        <f>Sheet1!F65</f>
        <v>0.36545623580078923</v>
      </c>
    </row>
    <row r="120" spans="1:15" ht="12.75">
      <c r="A120">
        <v>11.6</v>
      </c>
      <c r="B120">
        <f t="shared" si="4"/>
        <v>327.5757910893542</v>
      </c>
      <c r="C120">
        <f>A120*Sheet1!D29</f>
        <v>278.4</v>
      </c>
      <c r="E120">
        <f t="shared" si="3"/>
        <v>49.1757910893542</v>
      </c>
      <c r="O120" s="6">
        <f>Sheet1!F65</f>
        <v>0.36545623580078923</v>
      </c>
    </row>
    <row r="121" spans="1:15" ht="12.75">
      <c r="A121">
        <v>11.7</v>
      </c>
      <c r="B121">
        <f t="shared" si="4"/>
        <v>330.82730411877</v>
      </c>
      <c r="C121">
        <f>A121*Sheet1!D29</f>
        <v>280.79999999999995</v>
      </c>
      <c r="E121">
        <f t="shared" si="3"/>
        <v>50.02730411877003</v>
      </c>
      <c r="O121" s="6">
        <f>Sheet1!F65</f>
        <v>0.36545623580078923</v>
      </c>
    </row>
    <row r="122" spans="1:15" ht="12.75">
      <c r="A122">
        <v>11.8</v>
      </c>
      <c r="B122">
        <f t="shared" si="4"/>
        <v>334.08612627290194</v>
      </c>
      <c r="C122">
        <f>A122*Sheet1!D29</f>
        <v>283.20000000000005</v>
      </c>
      <c r="E122">
        <f t="shared" si="3"/>
        <v>50.8861262729019</v>
      </c>
      <c r="O122" s="6">
        <f>Sheet1!F65</f>
        <v>0.36545623580078923</v>
      </c>
    </row>
    <row r="123" spans="1:15" ht="12.75">
      <c r="A123">
        <v>11.9</v>
      </c>
      <c r="B123">
        <f t="shared" si="4"/>
        <v>337.3522575517498</v>
      </c>
      <c r="C123">
        <f>A123*Sheet1!D29</f>
        <v>285.6</v>
      </c>
      <c r="E123">
        <f t="shared" si="3"/>
        <v>51.75225755174977</v>
      </c>
      <c r="O123" s="6">
        <f>Sheet1!F65</f>
        <v>0.36545623580078923</v>
      </c>
    </row>
    <row r="124" spans="1:15" ht="12.75">
      <c r="A124">
        <v>12</v>
      </c>
      <c r="B124">
        <f t="shared" si="4"/>
        <v>340.6256979553136</v>
      </c>
      <c r="C124">
        <f>A124*Sheet1!D29</f>
        <v>288</v>
      </c>
      <c r="E124">
        <f t="shared" si="3"/>
        <v>52.62569795531365</v>
      </c>
      <c r="O124" s="6">
        <f>Sheet1!F65</f>
        <v>0.36545623580078923</v>
      </c>
    </row>
    <row r="125" spans="1:15" ht="12.75">
      <c r="A125">
        <v>12.1</v>
      </c>
      <c r="B125">
        <f t="shared" si="4"/>
        <v>343.9064474835935</v>
      </c>
      <c r="C125">
        <f>A125*Sheet1!D29</f>
        <v>290.4</v>
      </c>
      <c r="E125">
        <f t="shared" si="3"/>
        <v>53.50644748359355</v>
      </c>
      <c r="O125" s="6">
        <f>Sheet1!F65</f>
        <v>0.36545623580078923</v>
      </c>
    </row>
    <row r="126" spans="1:15" ht="12.75">
      <c r="A126">
        <v>12.2</v>
      </c>
      <c r="B126">
        <f t="shared" si="4"/>
        <v>347.19450613658944</v>
      </c>
      <c r="C126">
        <f>A126*Sheet1!D29</f>
        <v>292.79999999999995</v>
      </c>
      <c r="E126">
        <f t="shared" si="3"/>
        <v>54.39450613658946</v>
      </c>
      <c r="O126" s="6">
        <f>Sheet1!F65</f>
        <v>0.36545623580078923</v>
      </c>
    </row>
    <row r="127" spans="1:15" ht="12.75">
      <c r="A127">
        <v>12.3</v>
      </c>
      <c r="B127">
        <f t="shared" si="4"/>
        <v>350.4898739143015</v>
      </c>
      <c r="C127">
        <f>A127*Sheet1!D29</f>
        <v>295.20000000000005</v>
      </c>
      <c r="E127">
        <f t="shared" si="3"/>
        <v>55.28987391430141</v>
      </c>
      <c r="O127" s="6">
        <f>Sheet1!F65</f>
        <v>0.36545623580078923</v>
      </c>
    </row>
    <row r="128" spans="1:15" ht="12.75">
      <c r="A128">
        <v>12.4</v>
      </c>
      <c r="B128">
        <f t="shared" si="4"/>
        <v>353.7925508167294</v>
      </c>
      <c r="C128">
        <f>A128*Sheet1!D29</f>
        <v>297.6</v>
      </c>
      <c r="E128">
        <f t="shared" si="3"/>
        <v>56.19255081672936</v>
      </c>
      <c r="O128" s="6">
        <f>Sheet1!F65</f>
        <v>0.36545623580078923</v>
      </c>
    </row>
    <row r="129" spans="1:15" ht="12.75">
      <c r="A129">
        <v>12.5</v>
      </c>
      <c r="B129">
        <f t="shared" si="4"/>
        <v>357.10253684387334</v>
      </c>
      <c r="C129">
        <f>A129*Sheet1!D29</f>
        <v>300</v>
      </c>
      <c r="E129">
        <f t="shared" si="3"/>
        <v>57.10253684387332</v>
      </c>
      <c r="O129" s="6">
        <f>Sheet1!F65</f>
        <v>0.36545623580078923</v>
      </c>
    </row>
    <row r="130" spans="1:15" ht="12.75">
      <c r="A130">
        <v>12.6</v>
      </c>
      <c r="B130">
        <f t="shared" si="4"/>
        <v>360.41983199573326</v>
      </c>
      <c r="C130">
        <f>A130*Sheet1!D29</f>
        <v>302.4</v>
      </c>
      <c r="E130">
        <f t="shared" si="3"/>
        <v>58.0198319957333</v>
      </c>
      <c r="O130" s="6">
        <f>Sheet1!F65</f>
        <v>0.36545623580078923</v>
      </c>
    </row>
    <row r="131" spans="1:15" ht="12.75">
      <c r="A131">
        <v>12.7</v>
      </c>
      <c r="B131">
        <f t="shared" si="4"/>
        <v>363.74443627230926</v>
      </c>
      <c r="C131">
        <f>A131*Sheet1!D29</f>
        <v>304.79999999999995</v>
      </c>
      <c r="E131">
        <f t="shared" si="3"/>
        <v>58.94443627230929</v>
      </c>
      <c r="O131" s="6">
        <f>Sheet1!F65</f>
        <v>0.36545623580078923</v>
      </c>
    </row>
    <row r="132" spans="1:15" ht="12.75">
      <c r="A132">
        <v>12.8</v>
      </c>
      <c r="B132">
        <f t="shared" si="4"/>
        <v>367.0763496736014</v>
      </c>
      <c r="C132">
        <f>A132*Sheet1!D29</f>
        <v>307.20000000000005</v>
      </c>
      <c r="E132">
        <f t="shared" si="3"/>
        <v>59.87634967360132</v>
      </c>
      <c r="O132" s="6">
        <f>Sheet1!F65</f>
        <v>0.36545623580078923</v>
      </c>
    </row>
    <row r="133" spans="1:15" ht="12.75">
      <c r="A133">
        <v>12.9</v>
      </c>
      <c r="B133">
        <f t="shared" si="4"/>
        <v>370.41557219960936</v>
      </c>
      <c r="C133">
        <f>A133*Sheet1!D29</f>
        <v>309.6</v>
      </c>
      <c r="E133">
        <f t="shared" si="3"/>
        <v>60.815572199609335</v>
      </c>
      <c r="O133" s="6">
        <f>Sheet1!F65</f>
        <v>0.36545623580078923</v>
      </c>
    </row>
    <row r="134" spans="1:15" ht="12.75">
      <c r="A134">
        <v>13</v>
      </c>
      <c r="B134">
        <f t="shared" si="4"/>
        <v>373.7621038503334</v>
      </c>
      <c r="C134">
        <f>A134*Sheet1!D29</f>
        <v>312</v>
      </c>
      <c r="E134">
        <f aca="true" t="shared" si="5" ref="E134:E197">(A134*A134)*O134</f>
        <v>61.76210385033338</v>
      </c>
      <c r="O134" s="6">
        <f>Sheet1!F65</f>
        <v>0.36545623580078923</v>
      </c>
    </row>
    <row r="135" spans="1:15" ht="12.75">
      <c r="A135">
        <v>13.1</v>
      </c>
      <c r="B135">
        <f t="shared" si="4"/>
        <v>377.1159446257734</v>
      </c>
      <c r="C135">
        <f>A135*Sheet1!D29</f>
        <v>314.4</v>
      </c>
      <c r="E135">
        <f t="shared" si="5"/>
        <v>62.71594462577343</v>
      </c>
      <c r="O135" s="6">
        <f>Sheet1!F65</f>
        <v>0.36545623580078923</v>
      </c>
    </row>
    <row r="136" spans="1:15" ht="12.75">
      <c r="A136">
        <v>13.2</v>
      </c>
      <c r="B136">
        <f aca="true" t="shared" si="6" ref="B136:B199">C136+E136</f>
        <v>380.4770945259295</v>
      </c>
      <c r="C136">
        <f>A136*Sheet1!D29</f>
        <v>316.79999999999995</v>
      </c>
      <c r="E136">
        <f t="shared" si="5"/>
        <v>63.67709452592951</v>
      </c>
      <c r="O136" s="6">
        <f>Sheet1!F65</f>
        <v>0.36545623580078923</v>
      </c>
    </row>
    <row r="137" spans="1:15" ht="12.75">
      <c r="A137">
        <v>13.3</v>
      </c>
      <c r="B137">
        <f t="shared" si="6"/>
        <v>383.84555355080164</v>
      </c>
      <c r="C137">
        <f>A137*Sheet1!D29</f>
        <v>319.20000000000005</v>
      </c>
      <c r="E137">
        <f t="shared" si="5"/>
        <v>64.64555355080161</v>
      </c>
      <c r="O137" s="6">
        <f>Sheet1!F65</f>
        <v>0.36545623580078923</v>
      </c>
    </row>
    <row r="138" spans="1:15" ht="12.75">
      <c r="A138">
        <v>13.4</v>
      </c>
      <c r="B138">
        <f t="shared" si="6"/>
        <v>387.22132170038975</v>
      </c>
      <c r="C138">
        <f>A138*Sheet1!D29</f>
        <v>321.6</v>
      </c>
      <c r="E138">
        <f t="shared" si="5"/>
        <v>65.62132170038971</v>
      </c>
      <c r="O138" s="6">
        <f>Sheet1!F65</f>
        <v>0.36545623580078923</v>
      </c>
    </row>
    <row r="139" spans="1:15" ht="12.75">
      <c r="A139">
        <v>13.5</v>
      </c>
      <c r="B139">
        <f t="shared" si="6"/>
        <v>390.6043989746938</v>
      </c>
      <c r="C139">
        <f>A139*Sheet1!D29</f>
        <v>324</v>
      </c>
      <c r="E139">
        <f t="shared" si="5"/>
        <v>66.60439897469384</v>
      </c>
      <c r="O139" s="6">
        <f>Sheet1!F65</f>
        <v>0.36545623580078923</v>
      </c>
    </row>
    <row r="140" spans="1:15" ht="12.75">
      <c r="A140">
        <v>13.6</v>
      </c>
      <c r="B140">
        <f t="shared" si="6"/>
        <v>393.99478537371397</v>
      </c>
      <c r="C140">
        <f>A140*Sheet1!D29</f>
        <v>326.4</v>
      </c>
      <c r="E140">
        <f t="shared" si="5"/>
        <v>67.59478537371398</v>
      </c>
      <c r="O140" s="6">
        <f>Sheet1!F65</f>
        <v>0.36545623580078923</v>
      </c>
    </row>
    <row r="141" spans="1:15" ht="12.75">
      <c r="A141">
        <v>13.7</v>
      </c>
      <c r="B141">
        <f t="shared" si="6"/>
        <v>397.39248089745007</v>
      </c>
      <c r="C141">
        <f>A141*Sheet1!D29</f>
        <v>328.79999999999995</v>
      </c>
      <c r="E141">
        <f t="shared" si="5"/>
        <v>68.59248089745012</v>
      </c>
      <c r="O141" s="6">
        <f>Sheet1!F65</f>
        <v>0.36545623580078923</v>
      </c>
    </row>
    <row r="142" spans="1:15" ht="12.75">
      <c r="A142">
        <v>13.8</v>
      </c>
      <c r="B142">
        <f t="shared" si="6"/>
        <v>400.79748554590236</v>
      </c>
      <c r="C142">
        <f>A142*Sheet1!D29</f>
        <v>331.20000000000005</v>
      </c>
      <c r="E142">
        <f t="shared" si="5"/>
        <v>69.59748554590232</v>
      </c>
      <c r="O142" s="6">
        <f>Sheet1!F65</f>
        <v>0.36545623580078923</v>
      </c>
    </row>
    <row r="143" spans="1:15" ht="12.75">
      <c r="A143">
        <v>13.9</v>
      </c>
      <c r="B143">
        <f t="shared" si="6"/>
        <v>404.2097993190705</v>
      </c>
      <c r="C143">
        <f>A143*Sheet1!D29</f>
        <v>333.6</v>
      </c>
      <c r="E143">
        <f t="shared" si="5"/>
        <v>70.60979931907049</v>
      </c>
      <c r="O143" s="6">
        <f>Sheet1!F65</f>
        <v>0.36545623580078923</v>
      </c>
    </row>
    <row r="144" spans="1:15" ht="12.75">
      <c r="A144">
        <v>14</v>
      </c>
      <c r="B144">
        <f t="shared" si="6"/>
        <v>407.6294222169547</v>
      </c>
      <c r="C144">
        <f>A144*Sheet1!D29</f>
        <v>336</v>
      </c>
      <c r="E144">
        <f t="shared" si="5"/>
        <v>71.6294222169547</v>
      </c>
      <c r="O144" s="6">
        <f>Sheet1!F65</f>
        <v>0.36545623580078923</v>
      </c>
    </row>
    <row r="145" spans="1:15" ht="12.75">
      <c r="A145">
        <v>14.1</v>
      </c>
      <c r="B145">
        <f t="shared" si="6"/>
        <v>411.0563542395549</v>
      </c>
      <c r="C145">
        <f>A145*Sheet1!D29</f>
        <v>338.4</v>
      </c>
      <c r="E145">
        <f t="shared" si="5"/>
        <v>72.65635423955491</v>
      </c>
      <c r="O145" s="6">
        <f>Sheet1!F65</f>
        <v>0.36545623580078923</v>
      </c>
    </row>
    <row r="146" spans="1:15" ht="12.75">
      <c r="A146">
        <v>14.2</v>
      </c>
      <c r="B146">
        <f t="shared" si="6"/>
        <v>414.49059538687106</v>
      </c>
      <c r="C146">
        <f>A146*Sheet1!D29</f>
        <v>340.79999999999995</v>
      </c>
      <c r="E146">
        <f t="shared" si="5"/>
        <v>73.69059538687114</v>
      </c>
      <c r="O146" s="6">
        <f>Sheet1!F65</f>
        <v>0.36545623580078923</v>
      </c>
    </row>
    <row r="147" spans="1:15" ht="12.75">
      <c r="A147">
        <v>14.3</v>
      </c>
      <c r="B147">
        <f t="shared" si="6"/>
        <v>417.93214565890344</v>
      </c>
      <c r="C147">
        <f>A147*Sheet1!D29</f>
        <v>343.20000000000005</v>
      </c>
      <c r="E147">
        <f t="shared" si="5"/>
        <v>74.73214565890339</v>
      </c>
      <c r="O147" s="6">
        <f>Sheet1!F65</f>
        <v>0.36545623580078923</v>
      </c>
    </row>
    <row r="148" spans="1:15" ht="12.75">
      <c r="A148">
        <v>14.4</v>
      </c>
      <c r="B148">
        <f t="shared" si="6"/>
        <v>421.3810050556517</v>
      </c>
      <c r="C148">
        <f>A148*Sheet1!D29</f>
        <v>345.6</v>
      </c>
      <c r="E148">
        <f t="shared" si="5"/>
        <v>75.78100505565166</v>
      </c>
      <c r="O148" s="6">
        <f>Sheet1!F65</f>
        <v>0.36545623580078923</v>
      </c>
    </row>
    <row r="149" spans="1:15" ht="12.75">
      <c r="A149">
        <v>14.5</v>
      </c>
      <c r="B149">
        <f t="shared" si="6"/>
        <v>424.83717357711595</v>
      </c>
      <c r="C149">
        <f>A149*Sheet1!D29</f>
        <v>348</v>
      </c>
      <c r="E149">
        <f t="shared" si="5"/>
        <v>76.83717357711593</v>
      </c>
      <c r="O149" s="6">
        <f>Sheet1!F65</f>
        <v>0.36545623580078923</v>
      </c>
    </row>
    <row r="150" spans="1:15" ht="12.75">
      <c r="A150">
        <v>14.6</v>
      </c>
      <c r="B150">
        <f t="shared" si="6"/>
        <v>428.3006512232962</v>
      </c>
      <c r="C150">
        <f>A150*Sheet1!D29</f>
        <v>350.4</v>
      </c>
      <c r="E150">
        <f t="shared" si="5"/>
        <v>77.90065122329624</v>
      </c>
      <c r="O150" s="6">
        <f>Sheet1!F65</f>
        <v>0.36545623580078923</v>
      </c>
    </row>
    <row r="151" spans="1:15" ht="12.75">
      <c r="A151">
        <v>14.7</v>
      </c>
      <c r="B151">
        <f t="shared" si="6"/>
        <v>431.7714379941925</v>
      </c>
      <c r="C151">
        <f>A151*Sheet1!D29</f>
        <v>352.79999999999995</v>
      </c>
      <c r="E151">
        <f t="shared" si="5"/>
        <v>78.97143799419254</v>
      </c>
      <c r="O151" s="6">
        <f>Sheet1!F65</f>
        <v>0.36545623580078923</v>
      </c>
    </row>
    <row r="152" spans="1:15" ht="12.75">
      <c r="A152">
        <v>14.8</v>
      </c>
      <c r="B152">
        <f t="shared" si="6"/>
        <v>435.2495338898049</v>
      </c>
      <c r="C152">
        <f>A152*Sheet1!D29</f>
        <v>355.20000000000005</v>
      </c>
      <c r="E152">
        <f t="shared" si="5"/>
        <v>80.04953388980488</v>
      </c>
      <c r="O152" s="6">
        <f>Sheet1!F65</f>
        <v>0.36545623580078923</v>
      </c>
    </row>
    <row r="153" spans="1:15" ht="12.75">
      <c r="A153">
        <v>14.9</v>
      </c>
      <c r="B153">
        <f t="shared" si="6"/>
        <v>438.7349389101332</v>
      </c>
      <c r="C153">
        <f>A153*Sheet1!D29</f>
        <v>357.6</v>
      </c>
      <c r="E153">
        <f t="shared" si="5"/>
        <v>81.13493891013323</v>
      </c>
      <c r="O153" s="6">
        <f>Sheet1!F65</f>
        <v>0.36545623580078923</v>
      </c>
    </row>
    <row r="154" spans="1:15" ht="12.75">
      <c r="A154">
        <v>15</v>
      </c>
      <c r="B154">
        <f t="shared" si="6"/>
        <v>442.2276530551776</v>
      </c>
      <c r="C154">
        <f>A154*Sheet1!D29</f>
        <v>360</v>
      </c>
      <c r="E154">
        <f t="shared" si="5"/>
        <v>82.22765305517758</v>
      </c>
      <c r="O154" s="6">
        <f>Sheet1!F65</f>
        <v>0.36545623580078923</v>
      </c>
    </row>
    <row r="155" spans="1:15" ht="12.75">
      <c r="A155">
        <v>15.1</v>
      </c>
      <c r="B155">
        <f t="shared" si="6"/>
        <v>445.72767632493793</v>
      </c>
      <c r="C155">
        <f>A155*Sheet1!D29</f>
        <v>362.4</v>
      </c>
      <c r="E155">
        <f t="shared" si="5"/>
        <v>83.32767632493795</v>
      </c>
      <c r="O155" s="6">
        <f>Sheet1!F65</f>
        <v>0.36545623580078923</v>
      </c>
    </row>
    <row r="156" spans="1:15" ht="12.75">
      <c r="A156">
        <v>15.2</v>
      </c>
      <c r="B156">
        <f t="shared" si="6"/>
        <v>449.2350087194143</v>
      </c>
      <c r="C156">
        <f>A156*Sheet1!D29</f>
        <v>364.79999999999995</v>
      </c>
      <c r="E156">
        <f t="shared" si="5"/>
        <v>84.43500871941434</v>
      </c>
      <c r="O156" s="6">
        <f>Sheet1!F65</f>
        <v>0.36545623580078923</v>
      </c>
    </row>
    <row r="157" spans="1:15" ht="12.75">
      <c r="A157">
        <v>15.3</v>
      </c>
      <c r="B157">
        <f t="shared" si="6"/>
        <v>452.7496502386068</v>
      </c>
      <c r="C157">
        <f>A157*Sheet1!D29</f>
        <v>367.20000000000005</v>
      </c>
      <c r="E157">
        <f t="shared" si="5"/>
        <v>85.54965023860676</v>
      </c>
      <c r="O157" s="6">
        <f>Sheet1!F65</f>
        <v>0.36545623580078923</v>
      </c>
    </row>
    <row r="158" spans="1:15" ht="12.75">
      <c r="A158">
        <v>15.4</v>
      </c>
      <c r="B158">
        <f t="shared" si="6"/>
        <v>456.2716008825152</v>
      </c>
      <c r="C158">
        <f>A158*Sheet1!D29</f>
        <v>369.6</v>
      </c>
      <c r="E158">
        <f t="shared" si="5"/>
        <v>86.67160088251518</v>
      </c>
      <c r="O158" s="6">
        <f>Sheet1!F65</f>
        <v>0.36545623580078923</v>
      </c>
    </row>
    <row r="159" spans="1:15" ht="12.75">
      <c r="A159">
        <v>15.5</v>
      </c>
      <c r="B159">
        <f t="shared" si="6"/>
        <v>459.8008606511396</v>
      </c>
      <c r="C159">
        <f>A159*Sheet1!D29</f>
        <v>372</v>
      </c>
      <c r="E159">
        <f t="shared" si="5"/>
        <v>87.80086065113962</v>
      </c>
      <c r="O159" s="6">
        <f>Sheet1!F65</f>
        <v>0.36545623580078923</v>
      </c>
    </row>
    <row r="160" spans="1:15" ht="12.75">
      <c r="A160">
        <v>15.6</v>
      </c>
      <c r="B160">
        <f t="shared" si="6"/>
        <v>463.3374295444801</v>
      </c>
      <c r="C160">
        <f>A160*Sheet1!D29</f>
        <v>374.4</v>
      </c>
      <c r="E160">
        <f t="shared" si="5"/>
        <v>88.93742954448007</v>
      </c>
      <c r="O160" s="6">
        <f>Sheet1!F65</f>
        <v>0.36545623580078923</v>
      </c>
    </row>
    <row r="161" spans="1:15" ht="12.75">
      <c r="A161">
        <v>15.7</v>
      </c>
      <c r="B161">
        <f t="shared" si="6"/>
        <v>466.8813075625365</v>
      </c>
      <c r="C161">
        <f>A161*Sheet1!D29</f>
        <v>376.79999999999995</v>
      </c>
      <c r="E161">
        <f t="shared" si="5"/>
        <v>90.08130756253654</v>
      </c>
      <c r="O161" s="6">
        <f>Sheet1!F65</f>
        <v>0.36545623580078923</v>
      </c>
    </row>
    <row r="162" spans="1:15" ht="12.75">
      <c r="A162">
        <v>15.8</v>
      </c>
      <c r="B162">
        <f t="shared" si="6"/>
        <v>470.43249470530907</v>
      </c>
      <c r="C162">
        <f>A162*Sheet1!D29</f>
        <v>379.20000000000005</v>
      </c>
      <c r="E162">
        <f t="shared" si="5"/>
        <v>91.23249470530902</v>
      </c>
      <c r="O162" s="6">
        <f>Sheet1!F65</f>
        <v>0.36545623580078923</v>
      </c>
    </row>
    <row r="163" spans="1:15" ht="12.75">
      <c r="A163">
        <v>15.9</v>
      </c>
      <c r="B163">
        <f t="shared" si="6"/>
        <v>473.99099097279753</v>
      </c>
      <c r="C163">
        <f>A163*Sheet1!D29</f>
        <v>381.6</v>
      </c>
      <c r="E163">
        <f t="shared" si="5"/>
        <v>92.39099097279752</v>
      </c>
      <c r="O163" s="6">
        <f>Sheet1!F65</f>
        <v>0.36545623580078923</v>
      </c>
    </row>
    <row r="164" spans="1:15" ht="12.75">
      <c r="A164">
        <v>16</v>
      </c>
      <c r="B164">
        <f t="shared" si="6"/>
        <v>477.556796365002</v>
      </c>
      <c r="C164">
        <f>A164*Sheet1!D29</f>
        <v>384</v>
      </c>
      <c r="E164">
        <f t="shared" si="5"/>
        <v>93.55679636500204</v>
      </c>
      <c r="O164" s="6">
        <f>Sheet1!F65</f>
        <v>0.36545623580078923</v>
      </c>
    </row>
    <row r="165" spans="1:15" ht="12.75">
      <c r="A165">
        <v>16.1</v>
      </c>
      <c r="B165">
        <f t="shared" si="6"/>
        <v>481.1299108819226</v>
      </c>
      <c r="C165">
        <f>A165*Sheet1!D29</f>
        <v>386.40000000000003</v>
      </c>
      <c r="E165">
        <f t="shared" si="5"/>
        <v>94.72991088192259</v>
      </c>
      <c r="O165" s="6">
        <f>Sheet1!F65</f>
        <v>0.36545623580078923</v>
      </c>
    </row>
    <row r="166" spans="1:15" ht="12.75">
      <c r="A166">
        <v>16.2</v>
      </c>
      <c r="B166">
        <f t="shared" si="6"/>
        <v>484.7103345235591</v>
      </c>
      <c r="C166">
        <f>A166*Sheet1!D29</f>
        <v>388.79999999999995</v>
      </c>
      <c r="E166">
        <f t="shared" si="5"/>
        <v>95.91033452355913</v>
      </c>
      <c r="O166" s="6">
        <f>Sheet1!F65</f>
        <v>0.36545623580078923</v>
      </c>
    </row>
    <row r="167" spans="1:15" ht="12.75">
      <c r="A167">
        <v>16.3</v>
      </c>
      <c r="B167">
        <f t="shared" si="6"/>
        <v>488.2980672899117</v>
      </c>
      <c r="C167">
        <f>A167*Sheet1!D29</f>
        <v>391.20000000000005</v>
      </c>
      <c r="E167">
        <f t="shared" si="5"/>
        <v>97.0980672899117</v>
      </c>
      <c r="O167" s="6">
        <f>Sheet1!F65</f>
        <v>0.36545623580078923</v>
      </c>
    </row>
    <row r="168" spans="1:15" ht="12.75">
      <c r="A168">
        <v>16.4</v>
      </c>
      <c r="B168">
        <f t="shared" si="6"/>
        <v>491.8931091809802</v>
      </c>
      <c r="C168">
        <f>A168*Sheet1!D29</f>
        <v>393.59999999999997</v>
      </c>
      <c r="E168">
        <f t="shared" si="5"/>
        <v>98.29310918098027</v>
      </c>
      <c r="O168" s="6">
        <f>Sheet1!F65</f>
        <v>0.36545623580078923</v>
      </c>
    </row>
    <row r="169" spans="1:15" ht="12.75">
      <c r="A169">
        <v>16.5</v>
      </c>
      <c r="B169">
        <f t="shared" si="6"/>
        <v>495.49546019676484</v>
      </c>
      <c r="C169">
        <f>A169*Sheet1!D29</f>
        <v>396</v>
      </c>
      <c r="E169">
        <f t="shared" si="5"/>
        <v>99.49546019676487</v>
      </c>
      <c r="O169" s="6">
        <f>Sheet1!F65</f>
        <v>0.36545623580078923</v>
      </c>
    </row>
    <row r="170" spans="1:15" ht="12.75">
      <c r="A170">
        <v>16.6</v>
      </c>
      <c r="B170">
        <f t="shared" si="6"/>
        <v>499.10512033726553</v>
      </c>
      <c r="C170">
        <f>A170*Sheet1!D29</f>
        <v>398.40000000000003</v>
      </c>
      <c r="E170">
        <f t="shared" si="5"/>
        <v>100.7051203372655</v>
      </c>
      <c r="O170" s="6">
        <f>Sheet1!F65</f>
        <v>0.36545623580078923</v>
      </c>
    </row>
    <row r="171" spans="1:15" ht="12.75">
      <c r="A171">
        <v>16.7</v>
      </c>
      <c r="B171">
        <f t="shared" si="6"/>
        <v>502.7220896024821</v>
      </c>
      <c r="C171">
        <f>A171*Sheet1!D29</f>
        <v>400.79999999999995</v>
      </c>
      <c r="E171">
        <f t="shared" si="5"/>
        <v>101.9220896024821</v>
      </c>
      <c r="O171" s="6">
        <f>Sheet1!F65</f>
        <v>0.36545623580078923</v>
      </c>
    </row>
    <row r="172" spans="1:15" ht="12.75">
      <c r="A172">
        <v>16.8</v>
      </c>
      <c r="B172">
        <f t="shared" si="6"/>
        <v>506.3463679924148</v>
      </c>
      <c r="C172">
        <f>A172*Sheet1!D29</f>
        <v>403.20000000000005</v>
      </c>
      <c r="E172">
        <f t="shared" si="5"/>
        <v>103.14636799241475</v>
      </c>
      <c r="O172" s="6">
        <f>Sheet1!F65</f>
        <v>0.36545623580078923</v>
      </c>
    </row>
    <row r="173" spans="1:15" ht="12.75">
      <c r="A173">
        <v>16.9</v>
      </c>
      <c r="B173">
        <f t="shared" si="6"/>
        <v>509.97795550706337</v>
      </c>
      <c r="C173">
        <f>A173*Sheet1!D29</f>
        <v>405.59999999999997</v>
      </c>
      <c r="E173">
        <f t="shared" si="5"/>
        <v>104.37795550706339</v>
      </c>
      <c r="O173" s="6">
        <f>Sheet1!F65</f>
        <v>0.36545623580078923</v>
      </c>
    </row>
    <row r="174" spans="1:15" ht="12.75">
      <c r="A174">
        <v>17</v>
      </c>
      <c r="B174">
        <f t="shared" si="6"/>
        <v>513.6168521464281</v>
      </c>
      <c r="C174">
        <f>A174*Sheet1!D29</f>
        <v>408</v>
      </c>
      <c r="E174">
        <f t="shared" si="5"/>
        <v>105.61685214642809</v>
      </c>
      <c r="O174" s="6">
        <f>Sheet1!F65</f>
        <v>0.36545623580078923</v>
      </c>
    </row>
    <row r="175" spans="1:15" ht="12.75">
      <c r="A175">
        <v>17.1</v>
      </c>
      <c r="B175">
        <f t="shared" si="6"/>
        <v>517.2630579105088</v>
      </c>
      <c r="C175">
        <f>A175*Sheet1!D29</f>
        <v>410.40000000000003</v>
      </c>
      <c r="E175">
        <f t="shared" si="5"/>
        <v>106.86305791050879</v>
      </c>
      <c r="O175" s="6">
        <f>Sheet1!F65</f>
        <v>0.36545623580078923</v>
      </c>
    </row>
    <row r="176" spans="1:15" ht="12.75">
      <c r="A176">
        <v>17.2</v>
      </c>
      <c r="B176">
        <f t="shared" si="6"/>
        <v>520.9165727993054</v>
      </c>
      <c r="C176">
        <f>A176*Sheet1!D29</f>
        <v>412.79999999999995</v>
      </c>
      <c r="E176">
        <f t="shared" si="5"/>
        <v>108.11657279930547</v>
      </c>
      <c r="O176" s="6">
        <f>Sheet1!F65</f>
        <v>0.36545623580078923</v>
      </c>
    </row>
    <row r="177" spans="1:15" ht="12.75">
      <c r="A177">
        <v>17.3</v>
      </c>
      <c r="B177">
        <f t="shared" si="6"/>
        <v>524.5773968128183</v>
      </c>
      <c r="C177">
        <f>A177*Sheet1!D29</f>
        <v>415.20000000000005</v>
      </c>
      <c r="E177">
        <f t="shared" si="5"/>
        <v>109.37739681281822</v>
      </c>
      <c r="O177" s="6">
        <f>Sheet1!F65</f>
        <v>0.36545623580078923</v>
      </c>
    </row>
    <row r="178" spans="1:15" ht="12.75">
      <c r="A178">
        <v>17.4</v>
      </c>
      <c r="B178">
        <f t="shared" si="6"/>
        <v>528.2455299510469</v>
      </c>
      <c r="C178">
        <f>A178*Sheet1!D29</f>
        <v>417.59999999999997</v>
      </c>
      <c r="E178">
        <f t="shared" si="5"/>
        <v>110.64552995104692</v>
      </c>
      <c r="O178" s="6">
        <f>Sheet1!F65</f>
        <v>0.36545623580078923</v>
      </c>
    </row>
    <row r="179" spans="1:15" ht="12.75">
      <c r="A179">
        <v>17.5</v>
      </c>
      <c r="B179">
        <f t="shared" si="6"/>
        <v>531.9209722139917</v>
      </c>
      <c r="C179">
        <f>A179*Sheet1!D29</f>
        <v>420</v>
      </c>
      <c r="E179">
        <f t="shared" si="5"/>
        <v>111.9209722139917</v>
      </c>
      <c r="O179" s="6">
        <f>Sheet1!F65</f>
        <v>0.36545623580078923</v>
      </c>
    </row>
    <row r="180" spans="1:15" ht="12.75">
      <c r="A180">
        <v>17.6</v>
      </c>
      <c r="B180">
        <f t="shared" si="6"/>
        <v>535.6037236016525</v>
      </c>
      <c r="C180">
        <f>A180*Sheet1!D29</f>
        <v>422.40000000000003</v>
      </c>
      <c r="E180">
        <f t="shared" si="5"/>
        <v>113.20372360165248</v>
      </c>
      <c r="O180" s="6">
        <f>Sheet1!F65</f>
        <v>0.36545623580078923</v>
      </c>
    </row>
    <row r="181" spans="1:15" ht="12.75">
      <c r="A181">
        <v>17.7</v>
      </c>
      <c r="B181">
        <f t="shared" si="6"/>
        <v>539.2937841140292</v>
      </c>
      <c r="C181">
        <f>A181*Sheet1!D29</f>
        <v>424.79999999999995</v>
      </c>
      <c r="E181">
        <f t="shared" si="5"/>
        <v>114.49378411402924</v>
      </c>
      <c r="O181" s="6">
        <f>Sheet1!F65</f>
        <v>0.36545623580078923</v>
      </c>
    </row>
    <row r="182" spans="1:15" ht="12.75">
      <c r="A182">
        <v>17.8</v>
      </c>
      <c r="B182">
        <f t="shared" si="6"/>
        <v>542.991153751122</v>
      </c>
      <c r="C182">
        <f>A182*Sheet1!D29</f>
        <v>427.20000000000005</v>
      </c>
      <c r="E182">
        <f t="shared" si="5"/>
        <v>115.79115375112207</v>
      </c>
      <c r="O182" s="6">
        <f>Sheet1!F65</f>
        <v>0.36545623580078923</v>
      </c>
    </row>
    <row r="183" spans="1:15" ht="12.75">
      <c r="A183">
        <v>17.9</v>
      </c>
      <c r="B183">
        <f t="shared" si="6"/>
        <v>546.6958325129308</v>
      </c>
      <c r="C183">
        <f>A183*Sheet1!D29</f>
        <v>429.59999999999997</v>
      </c>
      <c r="E183">
        <f t="shared" si="5"/>
        <v>117.09583251293087</v>
      </c>
      <c r="O183" s="6">
        <f>Sheet1!F65</f>
        <v>0.36545623580078923</v>
      </c>
    </row>
    <row r="184" spans="1:15" ht="12.75">
      <c r="A184">
        <v>18</v>
      </c>
      <c r="B184">
        <f t="shared" si="6"/>
        <v>550.4078203994557</v>
      </c>
      <c r="C184">
        <f>A184*Sheet1!D29</f>
        <v>432</v>
      </c>
      <c r="E184">
        <f t="shared" si="5"/>
        <v>118.40782039945572</v>
      </c>
      <c r="O184" s="6">
        <f>Sheet1!F65</f>
        <v>0.36545623580078923</v>
      </c>
    </row>
    <row r="185" spans="1:15" ht="12.75">
      <c r="A185">
        <v>18.1</v>
      </c>
      <c r="B185">
        <f t="shared" si="6"/>
        <v>554.1271174106967</v>
      </c>
      <c r="C185">
        <f>A185*Sheet1!D29</f>
        <v>434.40000000000003</v>
      </c>
      <c r="E185">
        <f t="shared" si="5"/>
        <v>119.72711741069658</v>
      </c>
      <c r="O185" s="6">
        <f>Sheet1!F65</f>
        <v>0.36545623580078923</v>
      </c>
    </row>
    <row r="186" spans="1:15" ht="12.75">
      <c r="A186">
        <v>18.2</v>
      </c>
      <c r="B186">
        <f t="shared" si="6"/>
        <v>557.8537235466533</v>
      </c>
      <c r="C186">
        <f>A186*Sheet1!D29</f>
        <v>436.79999999999995</v>
      </c>
      <c r="E186">
        <f t="shared" si="5"/>
        <v>121.0537235466534</v>
      </c>
      <c r="O186" s="6">
        <f>Sheet1!F65</f>
        <v>0.36545623580078923</v>
      </c>
    </row>
    <row r="187" spans="1:15" ht="12.75">
      <c r="A187">
        <v>18.3</v>
      </c>
      <c r="B187">
        <f t="shared" si="6"/>
        <v>561.5876388073264</v>
      </c>
      <c r="C187">
        <f>A187*Sheet1!D29</f>
        <v>439.20000000000005</v>
      </c>
      <c r="E187">
        <f t="shared" si="5"/>
        <v>122.38763880732633</v>
      </c>
      <c r="O187" s="6">
        <f>Sheet1!F65</f>
        <v>0.36545623580078923</v>
      </c>
    </row>
    <row r="188" spans="1:15" ht="12.75">
      <c r="A188">
        <v>18.4</v>
      </c>
      <c r="B188">
        <f t="shared" si="6"/>
        <v>565.3288631927152</v>
      </c>
      <c r="C188">
        <f>A188*Sheet1!D29</f>
        <v>441.59999999999997</v>
      </c>
      <c r="E188">
        <f t="shared" si="5"/>
        <v>123.72886319271518</v>
      </c>
      <c r="O188" s="6">
        <f>Sheet1!F65</f>
        <v>0.36545623580078923</v>
      </c>
    </row>
    <row r="189" spans="1:15" ht="12.75">
      <c r="A189">
        <v>18.5</v>
      </c>
      <c r="B189">
        <f t="shared" si="6"/>
        <v>569.0773967028201</v>
      </c>
      <c r="C189">
        <f>A189*Sheet1!D29</f>
        <v>444</v>
      </c>
      <c r="E189">
        <f t="shared" si="5"/>
        <v>125.07739670282011</v>
      </c>
      <c r="O189" s="6">
        <f>Sheet1!F65</f>
        <v>0.36545623580078923</v>
      </c>
    </row>
    <row r="190" spans="1:15" ht="12.75">
      <c r="A190">
        <v>18.6</v>
      </c>
      <c r="B190">
        <f t="shared" si="6"/>
        <v>572.8332393376411</v>
      </c>
      <c r="C190">
        <f>A190*Sheet1!D29</f>
        <v>446.40000000000003</v>
      </c>
      <c r="E190">
        <f t="shared" si="5"/>
        <v>126.43323933764106</v>
      </c>
      <c r="O190" s="6">
        <f>Sheet1!F65</f>
        <v>0.36545623580078923</v>
      </c>
    </row>
    <row r="191" spans="1:15" ht="12.75">
      <c r="A191">
        <v>18.7</v>
      </c>
      <c r="B191">
        <f t="shared" si="6"/>
        <v>576.596391097178</v>
      </c>
      <c r="C191">
        <f>A191*Sheet1!D29</f>
        <v>448.79999999999995</v>
      </c>
      <c r="E191">
        <f t="shared" si="5"/>
        <v>127.79639109717799</v>
      </c>
      <c r="O191" s="6">
        <f>Sheet1!F65</f>
        <v>0.36545623580078923</v>
      </c>
    </row>
    <row r="192" spans="1:15" ht="12.75">
      <c r="A192">
        <v>18.8</v>
      </c>
      <c r="B192">
        <f t="shared" si="6"/>
        <v>580.366851981431</v>
      </c>
      <c r="C192">
        <f>A192*Sheet1!D29</f>
        <v>451.20000000000005</v>
      </c>
      <c r="E192">
        <f t="shared" si="5"/>
        <v>129.16685198143097</v>
      </c>
      <c r="O192" s="6">
        <f>Sheet1!F65</f>
        <v>0.36545623580078923</v>
      </c>
    </row>
    <row r="193" spans="1:15" ht="12.75">
      <c r="A193">
        <v>18.9</v>
      </c>
      <c r="B193">
        <f t="shared" si="6"/>
        <v>584.1446219903999</v>
      </c>
      <c r="C193">
        <f>A193*Sheet1!D29</f>
        <v>453.59999999999997</v>
      </c>
      <c r="E193">
        <f t="shared" si="5"/>
        <v>130.5446219903999</v>
      </c>
      <c r="O193" s="6">
        <f>Sheet1!F65</f>
        <v>0.36545623580078923</v>
      </c>
    </row>
    <row r="194" spans="1:15" ht="12.75">
      <c r="A194">
        <v>19</v>
      </c>
      <c r="B194">
        <f t="shared" si="6"/>
        <v>587.9297011240849</v>
      </c>
      <c r="C194">
        <f>A194*Sheet1!D29</f>
        <v>456</v>
      </c>
      <c r="E194">
        <f t="shared" si="5"/>
        <v>131.92970112408491</v>
      </c>
      <c r="O194" s="6">
        <f>Sheet1!F65</f>
        <v>0.36545623580078923</v>
      </c>
    </row>
    <row r="195" spans="1:15" ht="12.75">
      <c r="A195">
        <v>19.1</v>
      </c>
      <c r="B195">
        <f t="shared" si="6"/>
        <v>591.7220893824859</v>
      </c>
      <c r="C195">
        <f>A195*Sheet1!D29</f>
        <v>458.40000000000003</v>
      </c>
      <c r="E195">
        <f t="shared" si="5"/>
        <v>133.32208938248593</v>
      </c>
      <c r="O195" s="6">
        <f>Sheet1!F65</f>
        <v>0.36545623580078923</v>
      </c>
    </row>
    <row r="196" spans="1:15" ht="12.75">
      <c r="A196">
        <v>19.2</v>
      </c>
      <c r="B196">
        <f t="shared" si="6"/>
        <v>595.5217867656029</v>
      </c>
      <c r="C196">
        <f>A196*Sheet1!D29</f>
        <v>460.79999999999995</v>
      </c>
      <c r="E196">
        <f t="shared" si="5"/>
        <v>134.72178676560293</v>
      </c>
      <c r="O196" s="6">
        <f>Sheet1!F65</f>
        <v>0.36545623580078923</v>
      </c>
    </row>
    <row r="197" spans="1:15" ht="12.75">
      <c r="A197">
        <v>19.3</v>
      </c>
      <c r="B197">
        <f t="shared" si="6"/>
        <v>599.3287932734361</v>
      </c>
      <c r="C197">
        <f>A197*Sheet1!D29</f>
        <v>463.20000000000005</v>
      </c>
      <c r="E197">
        <f t="shared" si="5"/>
        <v>136.12879327343597</v>
      </c>
      <c r="O197" s="6">
        <f>Sheet1!F65</f>
        <v>0.36545623580078923</v>
      </c>
    </row>
    <row r="198" spans="1:15" ht="12.75">
      <c r="A198">
        <v>19.4</v>
      </c>
      <c r="B198">
        <f t="shared" si="6"/>
        <v>603.143108905985</v>
      </c>
      <c r="C198">
        <f>A198*Sheet1!D29</f>
        <v>465.59999999999997</v>
      </c>
      <c r="E198">
        <f aca="true" t="shared" si="7" ref="E198:E261">(A198*A198)*O198</f>
        <v>137.543108905985</v>
      </c>
      <c r="O198" s="6">
        <f>Sheet1!F65</f>
        <v>0.36545623580078923</v>
      </c>
    </row>
    <row r="199" spans="1:15" ht="12.75">
      <c r="A199">
        <v>19.5</v>
      </c>
      <c r="B199">
        <f t="shared" si="6"/>
        <v>606.9647336632502</v>
      </c>
      <c r="C199">
        <f>A199*Sheet1!D29</f>
        <v>468</v>
      </c>
      <c r="E199">
        <f t="shared" si="7"/>
        <v>138.96473366325012</v>
      </c>
      <c r="O199" s="6">
        <f>Sheet1!F65</f>
        <v>0.36545623580078923</v>
      </c>
    </row>
    <row r="200" spans="1:15" ht="12.75">
      <c r="A200">
        <v>19.6</v>
      </c>
      <c r="B200">
        <f aca="true" t="shared" si="8" ref="B200:B263">C200+E200</f>
        <v>610.7936675452313</v>
      </c>
      <c r="C200">
        <f>A200*Sheet1!D29</f>
        <v>470.40000000000003</v>
      </c>
      <c r="E200">
        <f t="shared" si="7"/>
        <v>140.3936675452312</v>
      </c>
      <c r="O200" s="6">
        <f>Sheet1!F65</f>
        <v>0.36545623580078923</v>
      </c>
    </row>
    <row r="201" spans="1:15" ht="12.75">
      <c r="A201">
        <v>19.7</v>
      </c>
      <c r="B201">
        <f t="shared" si="8"/>
        <v>614.6299105519282</v>
      </c>
      <c r="C201">
        <f>A201*Sheet1!D29</f>
        <v>472.79999999999995</v>
      </c>
      <c r="E201">
        <f t="shared" si="7"/>
        <v>141.8299105519283</v>
      </c>
      <c r="O201" s="6">
        <f>Sheet1!F65</f>
        <v>0.36545623580078923</v>
      </c>
    </row>
    <row r="202" spans="1:15" ht="12.75">
      <c r="A202">
        <v>19.8</v>
      </c>
      <c r="B202">
        <f t="shared" si="8"/>
        <v>618.4734626833415</v>
      </c>
      <c r="C202">
        <f>A202*Sheet1!D29</f>
        <v>475.20000000000005</v>
      </c>
      <c r="E202">
        <f t="shared" si="7"/>
        <v>143.27346268334142</v>
      </c>
      <c r="O202" s="6">
        <f>Sheet1!F65</f>
        <v>0.36545623580078923</v>
      </c>
    </row>
    <row r="203" spans="1:15" ht="12.75">
      <c r="A203">
        <v>19.9</v>
      </c>
      <c r="B203">
        <f t="shared" si="8"/>
        <v>622.3243239394704</v>
      </c>
      <c r="C203">
        <f>A203*Sheet1!D29</f>
        <v>477.59999999999997</v>
      </c>
      <c r="E203">
        <f t="shared" si="7"/>
        <v>144.7243239394705</v>
      </c>
      <c r="O203" s="6">
        <f>Sheet1!F65</f>
        <v>0.36545623580078923</v>
      </c>
    </row>
    <row r="204" spans="1:15" ht="12.75">
      <c r="A204">
        <v>20</v>
      </c>
      <c r="B204">
        <f t="shared" si="8"/>
        <v>626.1824943203158</v>
      </c>
      <c r="C204">
        <f>A204*Sheet1!D29</f>
        <v>480</v>
      </c>
      <c r="E204">
        <f t="shared" si="7"/>
        <v>146.1824943203157</v>
      </c>
      <c r="O204" s="6">
        <f>Sheet1!F65</f>
        <v>0.36545623580078923</v>
      </c>
    </row>
    <row r="205" spans="1:15" ht="12.75">
      <c r="A205">
        <v>20.5</v>
      </c>
      <c r="B205">
        <f t="shared" si="8"/>
        <v>645.5829830952816</v>
      </c>
      <c r="C205">
        <f>A205*Sheet1!D29</f>
        <v>492</v>
      </c>
      <c r="E205">
        <f t="shared" si="7"/>
        <v>153.58298309528166</v>
      </c>
      <c r="O205" s="6">
        <f>Sheet1!F65</f>
        <v>0.36545623580078923</v>
      </c>
    </row>
    <row r="206" spans="1:15" ht="12.75">
      <c r="A206">
        <v>21</v>
      </c>
      <c r="B206">
        <f t="shared" si="8"/>
        <v>665.166199988148</v>
      </c>
      <c r="C206">
        <f>A206*Sheet1!D29</f>
        <v>504</v>
      </c>
      <c r="E206">
        <f t="shared" si="7"/>
        <v>161.16619998814804</v>
      </c>
      <c r="O206" s="6">
        <f>Sheet1!F65</f>
        <v>0.36545623580078923</v>
      </c>
    </row>
    <row r="207" spans="1:15" ht="12.75">
      <c r="A207">
        <v>21.5</v>
      </c>
      <c r="B207">
        <f t="shared" si="8"/>
        <v>684.9321449989149</v>
      </c>
      <c r="C207">
        <f>A207*Sheet1!D29</f>
        <v>516</v>
      </c>
      <c r="E207">
        <f t="shared" si="7"/>
        <v>168.93214499891482</v>
      </c>
      <c r="O207" s="6">
        <f>Sheet1!F65</f>
        <v>0.36545623580078923</v>
      </c>
    </row>
    <row r="208" spans="1:15" ht="12.75">
      <c r="A208">
        <v>22</v>
      </c>
      <c r="B208">
        <f t="shared" si="8"/>
        <v>704.880818127582</v>
      </c>
      <c r="C208">
        <f>A208*Sheet1!D29</f>
        <v>528</v>
      </c>
      <c r="E208">
        <f t="shared" si="7"/>
        <v>176.880818127582</v>
      </c>
      <c r="O208" s="6">
        <f>Sheet1!F65</f>
        <v>0.36545623580078923</v>
      </c>
    </row>
    <row r="209" spans="1:15" ht="12.75">
      <c r="A209">
        <v>22.5</v>
      </c>
      <c r="B209">
        <f t="shared" si="8"/>
        <v>725.0122193741495</v>
      </c>
      <c r="C209">
        <f>A209*Sheet1!D29</f>
        <v>540</v>
      </c>
      <c r="E209">
        <f t="shared" si="7"/>
        <v>185.01221937414954</v>
      </c>
      <c r="O209" s="6">
        <f>Sheet1!F65</f>
        <v>0.36545623580078923</v>
      </c>
    </row>
    <row r="210" spans="1:15" ht="12.75">
      <c r="A210">
        <v>23</v>
      </c>
      <c r="B210">
        <f t="shared" si="8"/>
        <v>745.3263487386175</v>
      </c>
      <c r="C210">
        <f>A210*Sheet1!D29</f>
        <v>552</v>
      </c>
      <c r="E210">
        <f t="shared" si="7"/>
        <v>193.3263487386175</v>
      </c>
      <c r="O210" s="6">
        <f>Sheet1!F65</f>
        <v>0.36545623580078923</v>
      </c>
    </row>
    <row r="211" spans="1:15" ht="12.75">
      <c r="A211">
        <v>23.5</v>
      </c>
      <c r="B211">
        <f t="shared" si="8"/>
        <v>765.8232062209859</v>
      </c>
      <c r="C211">
        <f>A211*Sheet1!D29</f>
        <v>564</v>
      </c>
      <c r="E211">
        <f t="shared" si="7"/>
        <v>201.82320622098587</v>
      </c>
      <c r="O211" s="6">
        <f>Sheet1!F65</f>
        <v>0.36545623580078923</v>
      </c>
    </row>
    <row r="212" spans="1:15" ht="12.75">
      <c r="A212">
        <v>24</v>
      </c>
      <c r="B212">
        <f t="shared" si="8"/>
        <v>786.5027918212546</v>
      </c>
      <c r="C212">
        <f>A212*Sheet1!D29</f>
        <v>576</v>
      </c>
      <c r="E212">
        <f t="shared" si="7"/>
        <v>210.5027918212546</v>
      </c>
      <c r="O212" s="6">
        <f>Sheet1!F65</f>
        <v>0.36545623580078923</v>
      </c>
    </row>
    <row r="213" spans="1:15" ht="12.75">
      <c r="A213">
        <v>24.5</v>
      </c>
      <c r="B213">
        <f t="shared" si="8"/>
        <v>807.3651055394237</v>
      </c>
      <c r="C213">
        <f>A213*Sheet1!D29</f>
        <v>588</v>
      </c>
      <c r="E213">
        <f t="shared" si="7"/>
        <v>219.36510553942372</v>
      </c>
      <c r="O213" s="6">
        <f>Sheet1!F65</f>
        <v>0.36545623580078923</v>
      </c>
    </row>
    <row r="214" spans="1:15" ht="12.75">
      <c r="A214">
        <v>25</v>
      </c>
      <c r="B214">
        <f t="shared" si="8"/>
        <v>828.4101473754932</v>
      </c>
      <c r="C214">
        <f>A214*Sheet1!D29</f>
        <v>600</v>
      </c>
      <c r="E214">
        <f t="shared" si="7"/>
        <v>228.41014737549327</v>
      </c>
      <c r="O214" s="6">
        <f>Sheet1!F65</f>
        <v>0.36545623580078923</v>
      </c>
    </row>
    <row r="215" spans="1:15" ht="12.75">
      <c r="A215">
        <v>25.5</v>
      </c>
      <c r="B215">
        <f t="shared" si="8"/>
        <v>849.6379173294632</v>
      </c>
      <c r="C215">
        <f>A215*Sheet1!D29</f>
        <v>612</v>
      </c>
      <c r="E215">
        <f t="shared" si="7"/>
        <v>237.6379173294632</v>
      </c>
      <c r="O215" s="6">
        <f>Sheet1!F65</f>
        <v>0.36545623580078923</v>
      </c>
    </row>
    <row r="216" spans="1:15" ht="12.75">
      <c r="A216">
        <v>26</v>
      </c>
      <c r="B216">
        <f t="shared" si="8"/>
        <v>871.0484154013335</v>
      </c>
      <c r="C216">
        <f>A216*Sheet1!D29</f>
        <v>624</v>
      </c>
      <c r="E216">
        <f t="shared" si="7"/>
        <v>247.04841540133353</v>
      </c>
      <c r="O216" s="6">
        <f>Sheet1!F65</f>
        <v>0.36545623580078923</v>
      </c>
    </row>
    <row r="217" spans="1:15" ht="12.75">
      <c r="A217">
        <v>26.5</v>
      </c>
      <c r="B217">
        <f t="shared" si="8"/>
        <v>892.6416415911042</v>
      </c>
      <c r="C217">
        <f>A217*Sheet1!D29</f>
        <v>636</v>
      </c>
      <c r="E217">
        <f t="shared" si="7"/>
        <v>256.64164159110425</v>
      </c>
      <c r="O217" s="6">
        <f>Sheet1!F65</f>
        <v>0.36545623580078923</v>
      </c>
    </row>
    <row r="218" spans="1:15" ht="12.75">
      <c r="A218">
        <v>27</v>
      </c>
      <c r="B218">
        <f t="shared" si="8"/>
        <v>914.4175958987753</v>
      </c>
      <c r="C218">
        <f>A218*Sheet1!D29</f>
        <v>648</v>
      </c>
      <c r="E218">
        <f t="shared" si="7"/>
        <v>266.41759589877535</v>
      </c>
      <c r="O218" s="6">
        <f>Sheet1!F65</f>
        <v>0.36545623580078923</v>
      </c>
    </row>
    <row r="219" spans="1:15" ht="12.75">
      <c r="A219">
        <v>27.5</v>
      </c>
      <c r="B219">
        <f t="shared" si="8"/>
        <v>936.3762783243469</v>
      </c>
      <c r="C219">
        <f>A219*Sheet1!D29</f>
        <v>660</v>
      </c>
      <c r="E219">
        <f t="shared" si="7"/>
        <v>276.37627832434686</v>
      </c>
      <c r="O219" s="6">
        <f>Sheet1!F65</f>
        <v>0.36545623580078923</v>
      </c>
    </row>
    <row r="220" spans="1:15" ht="12.75">
      <c r="A220">
        <v>28</v>
      </c>
      <c r="B220">
        <f t="shared" si="8"/>
        <v>958.5176888678188</v>
      </c>
      <c r="C220">
        <f>A220*Sheet1!D29</f>
        <v>672</v>
      </c>
      <c r="E220">
        <f t="shared" si="7"/>
        <v>286.5176888678188</v>
      </c>
      <c r="O220" s="6">
        <f>Sheet1!F65</f>
        <v>0.36545623580078923</v>
      </c>
    </row>
    <row r="221" spans="1:15" ht="12.75">
      <c r="A221">
        <v>28.5</v>
      </c>
      <c r="B221">
        <f t="shared" si="8"/>
        <v>980.841827529191</v>
      </c>
      <c r="C221">
        <f>A221*Sheet1!D29</f>
        <v>684</v>
      </c>
      <c r="E221">
        <f t="shared" si="7"/>
        <v>296.84182752919105</v>
      </c>
      <c r="O221" s="6">
        <f>Sheet1!F65</f>
        <v>0.36545623580078923</v>
      </c>
    </row>
    <row r="222" spans="1:15" ht="12.75">
      <c r="A222">
        <v>29</v>
      </c>
      <c r="B222">
        <f t="shared" si="8"/>
        <v>1003.3486943084638</v>
      </c>
      <c r="C222">
        <f>A222*Sheet1!D29</f>
        <v>696</v>
      </c>
      <c r="E222">
        <f t="shared" si="7"/>
        <v>307.34869430846373</v>
      </c>
      <c r="O222" s="6">
        <f>Sheet1!F65</f>
        <v>0.36545623580078923</v>
      </c>
    </row>
    <row r="223" spans="1:15" ht="12.75">
      <c r="A223">
        <v>29.5</v>
      </c>
      <c r="B223">
        <f t="shared" si="8"/>
        <v>1026.0382892056368</v>
      </c>
      <c r="C223">
        <f>A223*Sheet1!D29</f>
        <v>708</v>
      </c>
      <c r="E223">
        <f t="shared" si="7"/>
        <v>318.03828920563683</v>
      </c>
      <c r="O223" s="6">
        <f>Sheet1!F65</f>
        <v>0.36545623580078923</v>
      </c>
    </row>
    <row r="224" spans="1:15" ht="12.75">
      <c r="A224">
        <v>30</v>
      </c>
      <c r="B224">
        <f t="shared" si="8"/>
        <v>1048.9106122207104</v>
      </c>
      <c r="C224">
        <f>A224*Sheet1!D29</f>
        <v>720</v>
      </c>
      <c r="E224">
        <f t="shared" si="7"/>
        <v>328.91061222071033</v>
      </c>
      <c r="O224" s="6">
        <f>Sheet1!F65</f>
        <v>0.36545623580078923</v>
      </c>
    </row>
    <row r="225" spans="1:15" ht="12.75">
      <c r="A225">
        <v>30.5</v>
      </c>
      <c r="B225">
        <f t="shared" si="8"/>
        <v>1071.9656633536842</v>
      </c>
      <c r="C225">
        <f>A225*Sheet1!D29</f>
        <v>732</v>
      </c>
      <c r="E225">
        <f t="shared" si="7"/>
        <v>339.9656633536842</v>
      </c>
      <c r="O225" s="6">
        <f>Sheet1!F65</f>
        <v>0.36545623580078923</v>
      </c>
    </row>
    <row r="226" spans="1:15" ht="12.75">
      <c r="A226">
        <v>31</v>
      </c>
      <c r="B226">
        <f t="shared" si="8"/>
        <v>1095.2034426045584</v>
      </c>
      <c r="C226">
        <f>A226*Sheet1!D29</f>
        <v>744</v>
      </c>
      <c r="E226">
        <f t="shared" si="7"/>
        <v>351.20344260455846</v>
      </c>
      <c r="O226" s="6">
        <f>Sheet1!F65</f>
        <v>0.36545623580078923</v>
      </c>
    </row>
    <row r="227" spans="1:15" ht="12.75">
      <c r="A227">
        <v>31.5</v>
      </c>
      <c r="B227">
        <f t="shared" si="8"/>
        <v>1118.623949973333</v>
      </c>
      <c r="C227">
        <f>A227*Sheet1!D29</f>
        <v>756</v>
      </c>
      <c r="E227">
        <f t="shared" si="7"/>
        <v>362.62394997333314</v>
      </c>
      <c r="O227" s="6">
        <f>Sheet1!F65</f>
        <v>0.36545623580078923</v>
      </c>
    </row>
    <row r="228" spans="1:15" ht="12.75">
      <c r="A228">
        <v>32</v>
      </c>
      <c r="B228">
        <f t="shared" si="8"/>
        <v>1142.227185460008</v>
      </c>
      <c r="C228">
        <f>A228*Sheet1!D29</f>
        <v>768</v>
      </c>
      <c r="E228">
        <f t="shared" si="7"/>
        <v>374.2271854600082</v>
      </c>
      <c r="O228" s="6">
        <f>Sheet1!F65</f>
        <v>0.36545623580078923</v>
      </c>
    </row>
    <row r="229" spans="1:15" ht="12.75">
      <c r="A229">
        <v>32.5</v>
      </c>
      <c r="B229">
        <f t="shared" si="8"/>
        <v>1166.0131490645836</v>
      </c>
      <c r="C229">
        <f>A229*Sheet1!D29</f>
        <v>780</v>
      </c>
      <c r="E229">
        <f t="shared" si="7"/>
        <v>386.0131490645836</v>
      </c>
      <c r="O229" s="6">
        <f>Sheet1!F65</f>
        <v>0.36545623580078923</v>
      </c>
    </row>
    <row r="230" spans="1:15" ht="12.75">
      <c r="A230">
        <v>33</v>
      </c>
      <c r="B230">
        <f t="shared" si="8"/>
        <v>1189.9818407870594</v>
      </c>
      <c r="C230">
        <f>A230*Sheet1!D29</f>
        <v>792</v>
      </c>
      <c r="E230">
        <f t="shared" si="7"/>
        <v>397.98184078705947</v>
      </c>
      <c r="O230" s="6">
        <f>Sheet1!F65</f>
        <v>0.36545623580078923</v>
      </c>
    </row>
    <row r="231" spans="1:15" ht="12.75">
      <c r="A231">
        <v>33.5</v>
      </c>
      <c r="B231">
        <f t="shared" si="8"/>
        <v>1214.1332606274357</v>
      </c>
      <c r="C231">
        <f>A231*Sheet1!D29</f>
        <v>804</v>
      </c>
      <c r="E231">
        <f t="shared" si="7"/>
        <v>410.13326062743573</v>
      </c>
      <c r="O231" s="6">
        <f>Sheet1!F65</f>
        <v>0.36545623580078923</v>
      </c>
    </row>
    <row r="232" spans="1:15" ht="12.75">
      <c r="A232">
        <v>34</v>
      </c>
      <c r="B232">
        <f t="shared" si="8"/>
        <v>1238.4674085857123</v>
      </c>
      <c r="C232">
        <f>A232*Sheet1!D29</f>
        <v>816</v>
      </c>
      <c r="E232">
        <f t="shared" si="7"/>
        <v>422.46740858571235</v>
      </c>
      <c r="O232" s="6">
        <f>Sheet1!F65</f>
        <v>0.36545623580078923</v>
      </c>
    </row>
    <row r="233" spans="1:15" ht="12.75">
      <c r="A233">
        <v>34.5</v>
      </c>
      <c r="B233">
        <f t="shared" si="8"/>
        <v>1262.9842846618894</v>
      </c>
      <c r="C233">
        <f>A233*Sheet1!D29</f>
        <v>828</v>
      </c>
      <c r="E233">
        <f t="shared" si="7"/>
        <v>434.9842846618894</v>
      </c>
      <c r="O233" s="6">
        <f>Sheet1!F65</f>
        <v>0.36545623580078923</v>
      </c>
    </row>
    <row r="234" spans="1:15" ht="12.75">
      <c r="A234">
        <v>35</v>
      </c>
      <c r="B234">
        <f t="shared" si="8"/>
        <v>1287.6838888559669</v>
      </c>
      <c r="C234">
        <f>A234*Sheet1!D29</f>
        <v>840</v>
      </c>
      <c r="E234">
        <f t="shared" si="7"/>
        <v>447.6838888559668</v>
      </c>
      <c r="O234" s="6">
        <f>Sheet1!F65</f>
        <v>0.36545623580078923</v>
      </c>
    </row>
    <row r="235" spans="1:15" ht="12.75">
      <c r="A235">
        <v>35.5</v>
      </c>
      <c r="B235">
        <f t="shared" si="8"/>
        <v>1312.5662211679446</v>
      </c>
      <c r="C235">
        <f>A235*Sheet1!D29</f>
        <v>852</v>
      </c>
      <c r="E235">
        <f t="shared" si="7"/>
        <v>460.5662211679446</v>
      </c>
      <c r="O235" s="6">
        <f>Sheet1!F65</f>
        <v>0.36545623580078923</v>
      </c>
    </row>
    <row r="236" spans="1:15" ht="12.75">
      <c r="A236">
        <v>36</v>
      </c>
      <c r="B236">
        <f t="shared" si="8"/>
        <v>1337.6312815978229</v>
      </c>
      <c r="C236">
        <f>A236*Sheet1!D29</f>
        <v>864</v>
      </c>
      <c r="E236">
        <f t="shared" si="7"/>
        <v>473.63128159782286</v>
      </c>
      <c r="O236" s="6">
        <f>Sheet1!F65</f>
        <v>0.36545623580078923</v>
      </c>
    </row>
    <row r="237" spans="1:15" ht="12.75">
      <c r="A237">
        <v>36.5</v>
      </c>
      <c r="B237">
        <f t="shared" si="8"/>
        <v>1362.8790701456014</v>
      </c>
      <c r="C237">
        <f>A237*Sheet1!D29</f>
        <v>876</v>
      </c>
      <c r="E237">
        <f t="shared" si="7"/>
        <v>486.8790701456015</v>
      </c>
      <c r="O237" s="6">
        <f>Sheet1!F65</f>
        <v>0.36545623580078923</v>
      </c>
    </row>
    <row r="238" spans="1:15" ht="12.75">
      <c r="A238">
        <v>37</v>
      </c>
      <c r="B238">
        <f t="shared" si="8"/>
        <v>1388.3095868112805</v>
      </c>
      <c r="C238">
        <f>A238*Sheet1!D29</f>
        <v>888</v>
      </c>
      <c r="E238">
        <f t="shared" si="7"/>
        <v>500.30958681128044</v>
      </c>
      <c r="O238" s="6">
        <f>Sheet1!F65</f>
        <v>0.36545623580078923</v>
      </c>
    </row>
    <row r="239" spans="1:15" ht="12.75">
      <c r="A239">
        <v>37.5</v>
      </c>
      <c r="B239">
        <f t="shared" si="8"/>
        <v>1413.9228315948599</v>
      </c>
      <c r="C239">
        <f>A239*Sheet1!D29</f>
        <v>900</v>
      </c>
      <c r="E239">
        <f t="shared" si="7"/>
        <v>513.9228315948599</v>
      </c>
      <c r="O239" s="6">
        <f>Sheet1!F65</f>
        <v>0.36545623580078923</v>
      </c>
    </row>
    <row r="240" spans="1:15" ht="12.75">
      <c r="A240">
        <v>38</v>
      </c>
      <c r="B240">
        <f t="shared" si="8"/>
        <v>1439.7188044963395</v>
      </c>
      <c r="C240">
        <f>A240*Sheet1!D29</f>
        <v>912</v>
      </c>
      <c r="E240">
        <f t="shared" si="7"/>
        <v>527.7188044963397</v>
      </c>
      <c r="O240" s="6">
        <f>Sheet1!F65</f>
        <v>0.36545623580078923</v>
      </c>
    </row>
    <row r="241" spans="1:15" ht="12.75">
      <c r="A241">
        <v>38.5</v>
      </c>
      <c r="B241">
        <f t="shared" si="8"/>
        <v>1465.69750551572</v>
      </c>
      <c r="C241">
        <f>A241*Sheet1!D29</f>
        <v>924</v>
      </c>
      <c r="E241">
        <f t="shared" si="7"/>
        <v>541.6975055157199</v>
      </c>
      <c r="O241" s="6">
        <f>Sheet1!F65</f>
        <v>0.36545623580078923</v>
      </c>
    </row>
    <row r="242" spans="1:15" ht="12.75">
      <c r="A242">
        <v>39</v>
      </c>
      <c r="B242">
        <f t="shared" si="8"/>
        <v>1491.8589346530005</v>
      </c>
      <c r="C242">
        <f>A242*Sheet1!D29</f>
        <v>936</v>
      </c>
      <c r="E242">
        <f t="shared" si="7"/>
        <v>555.8589346530005</v>
      </c>
      <c r="O242" s="6">
        <f>Sheet1!F65</f>
        <v>0.36545623580078923</v>
      </c>
    </row>
    <row r="243" spans="1:15" ht="12.75">
      <c r="A243">
        <v>39.5</v>
      </c>
      <c r="B243">
        <f t="shared" si="8"/>
        <v>1518.2030919081812</v>
      </c>
      <c r="C243">
        <f>A243*Sheet1!D29</f>
        <v>948</v>
      </c>
      <c r="E243">
        <f t="shared" si="7"/>
        <v>570.2030919081814</v>
      </c>
      <c r="O243" s="6">
        <f>Sheet1!F65</f>
        <v>0.36545623580078923</v>
      </c>
    </row>
    <row r="244" spans="1:15" ht="12.75">
      <c r="A244">
        <v>40</v>
      </c>
      <c r="B244">
        <f t="shared" si="8"/>
        <v>1544.7299772812628</v>
      </c>
      <c r="C244">
        <f>A244*Sheet1!D29</f>
        <v>960</v>
      </c>
      <c r="E244">
        <f t="shared" si="7"/>
        <v>584.7299772812628</v>
      </c>
      <c r="O244" s="6">
        <f>Sheet1!F65</f>
        <v>0.36545623580078923</v>
      </c>
    </row>
    <row r="245" spans="1:15" ht="12.75">
      <c r="A245">
        <v>40.5</v>
      </c>
      <c r="B245">
        <f t="shared" si="8"/>
        <v>1571.4395907722446</v>
      </c>
      <c r="C245">
        <f>A245*Sheet1!D29</f>
        <v>972</v>
      </c>
      <c r="E245">
        <f t="shared" si="7"/>
        <v>599.4395907722445</v>
      </c>
      <c r="O245" s="6">
        <f>Sheet1!F65</f>
        <v>0.36545623580078923</v>
      </c>
    </row>
    <row r="246" spans="1:15" ht="12.75">
      <c r="A246">
        <v>41</v>
      </c>
      <c r="B246">
        <f t="shared" si="8"/>
        <v>1598.3319323811265</v>
      </c>
      <c r="C246">
        <f>A246*Sheet1!D29</f>
        <v>984</v>
      </c>
      <c r="E246">
        <f t="shared" si="7"/>
        <v>614.3319323811266</v>
      </c>
      <c r="O246" s="6">
        <f>Sheet1!F65</f>
        <v>0.36545623580078923</v>
      </c>
    </row>
    <row r="247" spans="1:15" ht="12.75">
      <c r="A247">
        <v>41.5</v>
      </c>
      <c r="B247">
        <f t="shared" si="8"/>
        <v>1625.4070021079092</v>
      </c>
      <c r="C247">
        <f>A247*Sheet1!D29</f>
        <v>996</v>
      </c>
      <c r="E247">
        <f t="shared" si="7"/>
        <v>629.4070021079093</v>
      </c>
      <c r="O247" s="6">
        <f>Sheet1!F65</f>
        <v>0.36545623580078923</v>
      </c>
    </row>
    <row r="248" spans="1:15" ht="12.75">
      <c r="A248">
        <v>42</v>
      </c>
      <c r="B248">
        <f t="shared" si="8"/>
        <v>1652.6647999525921</v>
      </c>
      <c r="C248">
        <f>A248*Sheet1!D29</f>
        <v>1008</v>
      </c>
      <c r="E248">
        <f t="shared" si="7"/>
        <v>644.6647999525921</v>
      </c>
      <c r="O248" s="6">
        <f>Sheet1!F65</f>
        <v>0.36545623580078923</v>
      </c>
    </row>
    <row r="249" spans="1:15" ht="12.75">
      <c r="A249">
        <v>42.5</v>
      </c>
      <c r="B249">
        <f t="shared" si="8"/>
        <v>1680.1053259151754</v>
      </c>
      <c r="C249">
        <f>A249*Sheet1!D29</f>
        <v>1020</v>
      </c>
      <c r="E249">
        <f t="shared" si="7"/>
        <v>660.1053259151755</v>
      </c>
      <c r="O249" s="6">
        <f>Sheet1!F65</f>
        <v>0.36545623580078923</v>
      </c>
    </row>
    <row r="250" spans="1:15" ht="12.75">
      <c r="A250">
        <v>43</v>
      </c>
      <c r="B250">
        <f t="shared" si="8"/>
        <v>1707.7285799956594</v>
      </c>
      <c r="C250">
        <f>A250*Sheet1!D29</f>
        <v>1032</v>
      </c>
      <c r="E250">
        <f t="shared" si="7"/>
        <v>675.7285799956593</v>
      </c>
      <c r="O250" s="6">
        <f>Sheet1!F65</f>
        <v>0.36545623580078923</v>
      </c>
    </row>
    <row r="251" spans="1:15" ht="12.75">
      <c r="A251">
        <v>43.5</v>
      </c>
      <c r="B251">
        <f t="shared" si="8"/>
        <v>1735.5345621940435</v>
      </c>
      <c r="C251">
        <f>A251*Sheet1!D29</f>
        <v>1044</v>
      </c>
      <c r="E251">
        <f t="shared" si="7"/>
        <v>691.5345621940435</v>
      </c>
      <c r="O251" s="6">
        <f>Sheet1!F65</f>
        <v>0.36545623580078923</v>
      </c>
    </row>
    <row r="252" spans="1:15" ht="12.75">
      <c r="A252">
        <v>44</v>
      </c>
      <c r="B252">
        <f t="shared" si="8"/>
        <v>1763.5232725103278</v>
      </c>
      <c r="C252">
        <f>A252*Sheet1!D29</f>
        <v>1056</v>
      </c>
      <c r="E252">
        <f t="shared" si="7"/>
        <v>707.523272510328</v>
      </c>
      <c r="O252" s="6">
        <f>Sheet1!F65</f>
        <v>0.36545623580078923</v>
      </c>
    </row>
    <row r="253" spans="1:15" ht="12.75">
      <c r="A253">
        <v>44.5</v>
      </c>
      <c r="B253">
        <f t="shared" si="8"/>
        <v>1791.6947109445127</v>
      </c>
      <c r="C253">
        <f>A253*Sheet1!D29</f>
        <v>1068</v>
      </c>
      <c r="E253">
        <f t="shared" si="7"/>
        <v>723.6947109445128</v>
      </c>
      <c r="O253" s="6">
        <f>Sheet1!F65</f>
        <v>0.36545623580078923</v>
      </c>
    </row>
    <row r="254" spans="1:15" ht="12.75">
      <c r="A254">
        <v>45</v>
      </c>
      <c r="B254">
        <f t="shared" si="8"/>
        <v>1820.0488774965982</v>
      </c>
      <c r="C254">
        <f>A254*Sheet1!D29</f>
        <v>1080</v>
      </c>
      <c r="E254">
        <f t="shared" si="7"/>
        <v>740.0488774965982</v>
      </c>
      <c r="O254" s="6">
        <f>Sheet1!F65</f>
        <v>0.36545623580078923</v>
      </c>
    </row>
    <row r="255" spans="1:15" ht="12.75">
      <c r="A255">
        <v>45.5</v>
      </c>
      <c r="B255">
        <f t="shared" si="8"/>
        <v>1848.5857721665839</v>
      </c>
      <c r="C255">
        <f>A255*Sheet1!D29</f>
        <v>1092</v>
      </c>
      <c r="E255">
        <f t="shared" si="7"/>
        <v>756.5857721665839</v>
      </c>
      <c r="O255" s="6">
        <f>Sheet1!F65</f>
        <v>0.36545623580078923</v>
      </c>
    </row>
    <row r="256" spans="1:15" ht="12.75">
      <c r="A256">
        <v>46</v>
      </c>
      <c r="B256">
        <f t="shared" si="8"/>
        <v>1877.30539495447</v>
      </c>
      <c r="C256">
        <f>A256*Sheet1!D29</f>
        <v>1104</v>
      </c>
      <c r="E256">
        <f t="shared" si="7"/>
        <v>773.30539495447</v>
      </c>
      <c r="O256" s="6">
        <f>Sheet1!F65</f>
        <v>0.36545623580078923</v>
      </c>
    </row>
    <row r="257" spans="1:15" ht="12.75">
      <c r="A257">
        <v>46.5</v>
      </c>
      <c r="B257">
        <f t="shared" si="8"/>
        <v>1906.2077458602566</v>
      </c>
      <c r="C257">
        <f>A257*Sheet1!D29</f>
        <v>1116</v>
      </c>
      <c r="E257">
        <f t="shared" si="7"/>
        <v>790.2077458602565</v>
      </c>
      <c r="O257" s="6">
        <f>Sheet1!F65</f>
        <v>0.36545623580078923</v>
      </c>
    </row>
    <row r="258" spans="1:15" ht="12.75">
      <c r="A258">
        <v>47</v>
      </c>
      <c r="B258">
        <f t="shared" si="8"/>
        <v>1935.2928248839435</v>
      </c>
      <c r="C258">
        <f>A258*Sheet1!D29</f>
        <v>1128</v>
      </c>
      <c r="E258">
        <f t="shared" si="7"/>
        <v>807.2928248839435</v>
      </c>
      <c r="O258" s="6">
        <f>Sheet1!F65</f>
        <v>0.36545623580078923</v>
      </c>
    </row>
    <row r="259" spans="1:15" ht="12.75">
      <c r="A259">
        <v>47.5</v>
      </c>
      <c r="B259">
        <f t="shared" si="8"/>
        <v>1964.5606320255306</v>
      </c>
      <c r="C259">
        <f>A259*Sheet1!D29</f>
        <v>1140</v>
      </c>
      <c r="E259">
        <f t="shared" si="7"/>
        <v>824.5606320255307</v>
      </c>
      <c r="O259" s="6">
        <f>Sheet1!F65</f>
        <v>0.36545623580078923</v>
      </c>
    </row>
    <row r="260" spans="1:15" ht="12.75">
      <c r="A260">
        <v>48</v>
      </c>
      <c r="B260">
        <f t="shared" si="8"/>
        <v>1994.0111672850185</v>
      </c>
      <c r="C260">
        <f>A260*Sheet1!D29</f>
        <v>1152</v>
      </c>
      <c r="E260">
        <f t="shared" si="7"/>
        <v>842.0111672850184</v>
      </c>
      <c r="O260" s="6">
        <f>Sheet1!F65</f>
        <v>0.36545623580078923</v>
      </c>
    </row>
    <row r="261" spans="1:15" ht="12.75">
      <c r="A261">
        <v>48.5</v>
      </c>
      <c r="B261">
        <f t="shared" si="8"/>
        <v>2023.6444306624064</v>
      </c>
      <c r="C261">
        <f>A261*Sheet1!D29</f>
        <v>1164</v>
      </c>
      <c r="E261">
        <f t="shared" si="7"/>
        <v>859.6444306624064</v>
      </c>
      <c r="O261" s="6">
        <f>Sheet1!F65</f>
        <v>0.36545623580078923</v>
      </c>
    </row>
    <row r="262" spans="1:15" ht="12.75">
      <c r="A262">
        <v>49</v>
      </c>
      <c r="B262">
        <f t="shared" si="8"/>
        <v>2053.4604221576947</v>
      </c>
      <c r="C262">
        <f>A262*Sheet1!D29</f>
        <v>1176</v>
      </c>
      <c r="E262">
        <f aca="true" t="shared" si="9" ref="E262:E325">(A262*A262)*O262</f>
        <v>877.4604221576949</v>
      </c>
      <c r="O262" s="6">
        <f>Sheet1!F65</f>
        <v>0.36545623580078923</v>
      </c>
    </row>
    <row r="263" spans="1:15" ht="12.75">
      <c r="A263">
        <v>49.5</v>
      </c>
      <c r="B263">
        <f t="shared" si="8"/>
        <v>2083.459141770884</v>
      </c>
      <c r="C263">
        <f>A263*Sheet1!D29</f>
        <v>1188</v>
      </c>
      <c r="E263">
        <f t="shared" si="9"/>
        <v>895.4591417708838</v>
      </c>
      <c r="O263" s="6">
        <f>Sheet1!F65</f>
        <v>0.36545623580078923</v>
      </c>
    </row>
    <row r="264" spans="1:15" ht="12.75">
      <c r="A264">
        <v>50</v>
      </c>
      <c r="B264">
        <f aca="true" t="shared" si="10" ref="B264:B327">C264+E264</f>
        <v>2113.640589501973</v>
      </c>
      <c r="C264">
        <f>A264*Sheet1!D29</f>
        <v>1200</v>
      </c>
      <c r="E264">
        <f t="shared" si="9"/>
        <v>913.6405895019731</v>
      </c>
      <c r="O264" s="6">
        <f>Sheet1!F65</f>
        <v>0.36545623580078923</v>
      </c>
    </row>
    <row r="265" spans="1:15" ht="12.75">
      <c r="A265">
        <v>51</v>
      </c>
      <c r="B265">
        <f t="shared" si="10"/>
        <v>2174.551669317853</v>
      </c>
      <c r="C265">
        <f>A265*Sheet1!D29</f>
        <v>1224</v>
      </c>
      <c r="E265">
        <f t="shared" si="9"/>
        <v>950.5516693178528</v>
      </c>
      <c r="O265" s="6">
        <f>Sheet1!F65</f>
        <v>0.36545623580078923</v>
      </c>
    </row>
    <row r="266" spans="1:15" ht="12.75">
      <c r="A266">
        <v>52</v>
      </c>
      <c r="B266">
        <f t="shared" si="10"/>
        <v>2236.193661605334</v>
      </c>
      <c r="C266">
        <f>A266*Sheet1!D29</f>
        <v>1248</v>
      </c>
      <c r="E266">
        <f t="shared" si="9"/>
        <v>988.1936616053341</v>
      </c>
      <c r="O266" s="6">
        <f>Sheet1!F65</f>
        <v>0.36545623580078923</v>
      </c>
    </row>
    <row r="267" spans="1:15" ht="12.75">
      <c r="A267">
        <v>53</v>
      </c>
      <c r="B267">
        <f t="shared" si="10"/>
        <v>2298.5665663644168</v>
      </c>
      <c r="C267">
        <f>A267*Sheet1!D29</f>
        <v>1272</v>
      </c>
      <c r="E267">
        <f t="shared" si="9"/>
        <v>1026.566566364417</v>
      </c>
      <c r="O267" s="6">
        <f>Sheet1!F65</f>
        <v>0.36545623580078923</v>
      </c>
    </row>
    <row r="268" spans="1:15" ht="12.75">
      <c r="A268">
        <v>54</v>
      </c>
      <c r="B268">
        <f t="shared" si="10"/>
        <v>2361.670383595101</v>
      </c>
      <c r="C268">
        <f>A268*Sheet1!D29</f>
        <v>1296</v>
      </c>
      <c r="E268">
        <f t="shared" si="9"/>
        <v>1065.6703835951014</v>
      </c>
      <c r="O268" s="6">
        <f>Sheet1!F65</f>
        <v>0.36545623580078923</v>
      </c>
    </row>
    <row r="269" spans="1:15" ht="12.75">
      <c r="A269">
        <v>55</v>
      </c>
      <c r="B269">
        <f t="shared" si="10"/>
        <v>2425.5051132973877</v>
      </c>
      <c r="C269">
        <f>A269*Sheet1!D29</f>
        <v>1320</v>
      </c>
      <c r="E269">
        <f t="shared" si="9"/>
        <v>1105.5051132973874</v>
      </c>
      <c r="O269" s="6">
        <f>Sheet1!F65</f>
        <v>0.36545623580078923</v>
      </c>
    </row>
    <row r="270" spans="1:15" ht="12.75">
      <c r="A270">
        <v>56</v>
      </c>
      <c r="B270">
        <f t="shared" si="10"/>
        <v>2490.0707554712753</v>
      </c>
      <c r="C270">
        <f>A270*Sheet1!D29</f>
        <v>1344</v>
      </c>
      <c r="E270">
        <f t="shared" si="9"/>
        <v>1146.070755471275</v>
      </c>
      <c r="O270" s="6">
        <f>Sheet1!F65</f>
        <v>0.36545623580078923</v>
      </c>
    </row>
    <row r="271" spans="1:15" ht="12.75">
      <c r="A271">
        <v>57</v>
      </c>
      <c r="B271">
        <f t="shared" si="10"/>
        <v>2555.367310116764</v>
      </c>
      <c r="C271">
        <f>A271*Sheet1!D29</f>
        <v>1368</v>
      </c>
      <c r="E271">
        <f t="shared" si="9"/>
        <v>1187.3673101167642</v>
      </c>
      <c r="O271" s="6">
        <f>Sheet1!F65</f>
        <v>0.36545623580078923</v>
      </c>
    </row>
    <row r="272" spans="1:15" ht="12.75">
      <c r="A272">
        <v>58</v>
      </c>
      <c r="B272">
        <f t="shared" si="10"/>
        <v>2621.394777233855</v>
      </c>
      <c r="C272">
        <f>A272*Sheet1!D29</f>
        <v>1392</v>
      </c>
      <c r="E272">
        <f t="shared" si="9"/>
        <v>1229.394777233855</v>
      </c>
      <c r="O272" s="6">
        <f>Sheet1!F65</f>
        <v>0.36545623580078923</v>
      </c>
    </row>
    <row r="273" spans="1:15" ht="12.75">
      <c r="A273">
        <v>59</v>
      </c>
      <c r="B273">
        <f t="shared" si="10"/>
        <v>2688.1531568225473</v>
      </c>
      <c r="C273">
        <f>A273*Sheet1!D29</f>
        <v>1416</v>
      </c>
      <c r="E273">
        <f t="shared" si="9"/>
        <v>1272.1531568225473</v>
      </c>
      <c r="O273" s="6">
        <f>Sheet1!F65</f>
        <v>0.36545623580078923</v>
      </c>
    </row>
    <row r="274" spans="1:15" ht="12.75">
      <c r="A274">
        <v>60</v>
      </c>
      <c r="B274">
        <f t="shared" si="10"/>
        <v>2755.6424488828416</v>
      </c>
      <c r="C274">
        <f>A274*Sheet1!D29</f>
        <v>1440</v>
      </c>
      <c r="E274">
        <f t="shared" si="9"/>
        <v>1315.6424488828413</v>
      </c>
      <c r="O274" s="6">
        <f>Sheet1!F65</f>
        <v>0.36545623580078923</v>
      </c>
    </row>
    <row r="275" spans="1:15" ht="12.75">
      <c r="A275">
        <v>61</v>
      </c>
      <c r="B275">
        <f t="shared" si="10"/>
        <v>2823.862653414737</v>
      </c>
      <c r="C275">
        <f>A275*Sheet1!D29</f>
        <v>1464</v>
      </c>
      <c r="E275">
        <f t="shared" si="9"/>
        <v>1359.8626534147368</v>
      </c>
      <c r="O275" s="6">
        <f>Sheet1!F65</f>
        <v>0.36545623580078923</v>
      </c>
    </row>
    <row r="276" spans="1:15" ht="12.75">
      <c r="A276">
        <v>62</v>
      </c>
      <c r="B276">
        <f t="shared" si="10"/>
        <v>2892.8137704182336</v>
      </c>
      <c r="C276">
        <f>A276*Sheet1!D29</f>
        <v>1488</v>
      </c>
      <c r="E276">
        <f t="shared" si="9"/>
        <v>1404.8137704182338</v>
      </c>
      <c r="O276" s="6">
        <f>Sheet1!F65</f>
        <v>0.36545623580078923</v>
      </c>
    </row>
    <row r="277" spans="1:15" ht="12.75">
      <c r="A277">
        <v>63</v>
      </c>
      <c r="B277">
        <f t="shared" si="10"/>
        <v>2962.4957998933323</v>
      </c>
      <c r="C277">
        <f>A277*Sheet1!D29</f>
        <v>1512</v>
      </c>
      <c r="E277">
        <f t="shared" si="9"/>
        <v>1450.4957998933326</v>
      </c>
      <c r="O277" s="6">
        <f>Sheet1!F65</f>
        <v>0.36545623580078923</v>
      </c>
    </row>
    <row r="278" spans="1:15" ht="12.75">
      <c r="A278">
        <v>64</v>
      </c>
      <c r="B278">
        <f t="shared" si="10"/>
        <v>3032.9087418400327</v>
      </c>
      <c r="C278">
        <f>A278*Sheet1!D29</f>
        <v>1536</v>
      </c>
      <c r="E278">
        <f t="shared" si="9"/>
        <v>1496.9087418400327</v>
      </c>
      <c r="O278" s="6">
        <f>Sheet1!F65</f>
        <v>0.36545623580078923</v>
      </c>
    </row>
    <row r="279" spans="1:15" ht="12.75">
      <c r="A279">
        <v>65</v>
      </c>
      <c r="B279">
        <f t="shared" si="10"/>
        <v>3104.0525962583342</v>
      </c>
      <c r="C279">
        <f>A279*Sheet1!D29</f>
        <v>1560</v>
      </c>
      <c r="E279">
        <f t="shared" si="9"/>
        <v>1544.0525962583345</v>
      </c>
      <c r="O279" s="6">
        <f>Sheet1!F65</f>
        <v>0.36545623580078923</v>
      </c>
    </row>
    <row r="280" spans="1:15" ht="12.75">
      <c r="A280">
        <v>66</v>
      </c>
      <c r="B280">
        <f t="shared" si="10"/>
        <v>3175.927363148238</v>
      </c>
      <c r="C280">
        <f>A280*Sheet1!D29</f>
        <v>1584</v>
      </c>
      <c r="E280">
        <f t="shared" si="9"/>
        <v>1591.9273631482379</v>
      </c>
      <c r="O280" s="6">
        <f>Sheet1!F65</f>
        <v>0.36545623580078923</v>
      </c>
    </row>
    <row r="281" spans="1:15" ht="12.75">
      <c r="A281">
        <v>67</v>
      </c>
      <c r="B281">
        <f t="shared" si="10"/>
        <v>3248.5330425097427</v>
      </c>
      <c r="C281">
        <f>A281*Sheet1!D29</f>
        <v>1608</v>
      </c>
      <c r="E281">
        <f t="shared" si="9"/>
        <v>1640.533042509743</v>
      </c>
      <c r="O281" s="6">
        <f>Sheet1!F65</f>
        <v>0.36545623580078923</v>
      </c>
    </row>
    <row r="282" spans="1:15" ht="12.75">
      <c r="A282">
        <v>68</v>
      </c>
      <c r="B282">
        <f t="shared" si="10"/>
        <v>3321.869634342849</v>
      </c>
      <c r="C282">
        <f>A282*Sheet1!D29</f>
        <v>1632</v>
      </c>
      <c r="E282">
        <f t="shared" si="9"/>
        <v>1689.8696343428494</v>
      </c>
      <c r="O282" s="6">
        <f>Sheet1!F65</f>
        <v>0.36545623580078923</v>
      </c>
    </row>
    <row r="283" spans="1:15" ht="12.75">
      <c r="A283">
        <v>69</v>
      </c>
      <c r="B283">
        <f t="shared" si="10"/>
        <v>3395.9371386475577</v>
      </c>
      <c r="C283">
        <f>A283*Sheet1!D29</f>
        <v>1656</v>
      </c>
      <c r="E283">
        <f t="shared" si="9"/>
        <v>1739.9371386475575</v>
      </c>
      <c r="O283" s="6">
        <f>Sheet1!F65</f>
        <v>0.36545623580078923</v>
      </c>
    </row>
    <row r="284" spans="1:15" ht="12.75">
      <c r="A284">
        <v>70</v>
      </c>
      <c r="B284">
        <f t="shared" si="10"/>
        <v>3470.7355554238675</v>
      </c>
      <c r="C284">
        <f>A284*Sheet1!D29</f>
        <v>1680</v>
      </c>
      <c r="E284">
        <f t="shared" si="9"/>
        <v>1790.7355554238673</v>
      </c>
      <c r="O284" s="6">
        <f>Sheet1!F65</f>
        <v>0.36545623580078923</v>
      </c>
    </row>
    <row r="285" spans="1:15" ht="12.75">
      <c r="A285">
        <v>71</v>
      </c>
      <c r="B285">
        <f t="shared" si="10"/>
        <v>3546.2648846717784</v>
      </c>
      <c r="C285">
        <f>A285*Sheet1!D29</f>
        <v>1704</v>
      </c>
      <c r="E285">
        <f t="shared" si="9"/>
        <v>1842.2648846717784</v>
      </c>
      <c r="O285" s="6">
        <f>Sheet1!F65</f>
        <v>0.36545623580078923</v>
      </c>
    </row>
    <row r="286" spans="1:15" ht="12.75">
      <c r="A286">
        <v>72</v>
      </c>
      <c r="B286">
        <f t="shared" si="10"/>
        <v>3622.5251263912915</v>
      </c>
      <c r="C286">
        <f>A286*Sheet1!D29</f>
        <v>1728</v>
      </c>
      <c r="E286">
        <f t="shared" si="9"/>
        <v>1894.5251263912915</v>
      </c>
      <c r="O286" s="6">
        <f>Sheet1!F65</f>
        <v>0.36545623580078923</v>
      </c>
    </row>
    <row r="287" spans="1:15" ht="12.75">
      <c r="A287">
        <v>73</v>
      </c>
      <c r="B287">
        <f t="shared" si="10"/>
        <v>3699.5162805824057</v>
      </c>
      <c r="C287">
        <f>A287*Sheet1!D29</f>
        <v>1752</v>
      </c>
      <c r="E287">
        <f t="shared" si="9"/>
        <v>1947.516280582406</v>
      </c>
      <c r="O287" s="6">
        <f>Sheet1!F65</f>
        <v>0.36545623580078923</v>
      </c>
    </row>
    <row r="288" spans="1:15" ht="12.75">
      <c r="A288">
        <v>74</v>
      </c>
      <c r="B288">
        <f t="shared" si="10"/>
        <v>3777.238347245122</v>
      </c>
      <c r="C288">
        <f>A288*Sheet1!D29</f>
        <v>1776</v>
      </c>
      <c r="E288">
        <f t="shared" si="9"/>
        <v>2001.2383472451218</v>
      </c>
      <c r="O288" s="6">
        <f>Sheet1!F65</f>
        <v>0.36545623580078923</v>
      </c>
    </row>
    <row r="289" spans="1:15" ht="12.75">
      <c r="A289">
        <v>75</v>
      </c>
      <c r="B289">
        <f t="shared" si="10"/>
        <v>3855.6913263794395</v>
      </c>
      <c r="C289">
        <f>A289*Sheet1!D29</f>
        <v>1800</v>
      </c>
      <c r="E289">
        <f t="shared" si="9"/>
        <v>2055.6913263794395</v>
      </c>
      <c r="O289" s="6">
        <f>Sheet1!F65</f>
        <v>0.36545623580078923</v>
      </c>
    </row>
    <row r="290" spans="1:15" ht="12.75">
      <c r="A290">
        <v>76</v>
      </c>
      <c r="B290">
        <f t="shared" si="10"/>
        <v>3934.8752179853586</v>
      </c>
      <c r="C290">
        <f>A290*Sheet1!D29</f>
        <v>1824</v>
      </c>
      <c r="E290">
        <f t="shared" si="9"/>
        <v>2110.8752179853586</v>
      </c>
      <c r="O290" s="6">
        <f>Sheet1!F65</f>
        <v>0.36545623580078923</v>
      </c>
    </row>
    <row r="291" spans="1:15" ht="12.75">
      <c r="A291">
        <v>77</v>
      </c>
      <c r="B291">
        <f t="shared" si="10"/>
        <v>4014.7900220628794</v>
      </c>
      <c r="C291">
        <f>A291*Sheet1!D29</f>
        <v>1848</v>
      </c>
      <c r="E291">
        <f t="shared" si="9"/>
        <v>2166.7900220628794</v>
      </c>
      <c r="O291" s="6">
        <f>Sheet1!F65</f>
        <v>0.36545623580078923</v>
      </c>
    </row>
    <row r="292" spans="1:15" ht="12.75">
      <c r="A292">
        <v>78</v>
      </c>
      <c r="B292">
        <f t="shared" si="10"/>
        <v>4095.435738612002</v>
      </c>
      <c r="C292">
        <f>A292*Sheet1!D29</f>
        <v>1872</v>
      </c>
      <c r="E292">
        <f t="shared" si="9"/>
        <v>2223.435738612002</v>
      </c>
      <c r="O292" s="6">
        <f>Sheet1!F65</f>
        <v>0.36545623580078923</v>
      </c>
    </row>
    <row r="293" spans="1:15" ht="12.75">
      <c r="A293">
        <v>79</v>
      </c>
      <c r="B293">
        <f t="shared" si="10"/>
        <v>4176.812367632725</v>
      </c>
      <c r="C293">
        <f>A293*Sheet1!D29</f>
        <v>1896</v>
      </c>
      <c r="E293">
        <f t="shared" si="9"/>
        <v>2280.8123676327255</v>
      </c>
      <c r="O293" s="6">
        <f>Sheet1!F65</f>
        <v>0.36545623580078923</v>
      </c>
    </row>
    <row r="294" spans="1:15" ht="12.75">
      <c r="A294">
        <v>80</v>
      </c>
      <c r="B294">
        <f t="shared" si="10"/>
        <v>4258.919909125051</v>
      </c>
      <c r="C294">
        <f>A294*Sheet1!D29</f>
        <v>1920</v>
      </c>
      <c r="E294">
        <f t="shared" si="9"/>
        <v>2338.919909125051</v>
      </c>
      <c r="O294" s="6">
        <f>Sheet1!F65</f>
        <v>0.36545623580078923</v>
      </c>
    </row>
    <row r="295" spans="1:15" ht="12.75">
      <c r="A295">
        <v>81</v>
      </c>
      <c r="B295">
        <f t="shared" si="10"/>
        <v>4341.7583630889785</v>
      </c>
      <c r="C295">
        <f>A295*Sheet1!D29</f>
        <v>1944</v>
      </c>
      <c r="E295">
        <f t="shared" si="9"/>
        <v>2397.758363088978</v>
      </c>
      <c r="O295" s="6">
        <f>Sheet1!F65</f>
        <v>0.36545623580078923</v>
      </c>
    </row>
    <row r="296" spans="1:15" ht="12.75">
      <c r="A296">
        <v>82</v>
      </c>
      <c r="B296">
        <f t="shared" si="10"/>
        <v>4425.327729524506</v>
      </c>
      <c r="C296">
        <f>A296*Sheet1!D29</f>
        <v>1968</v>
      </c>
      <c r="E296">
        <f t="shared" si="9"/>
        <v>2457.3277295245066</v>
      </c>
      <c r="O296" s="6">
        <f>Sheet1!F65</f>
        <v>0.36545623580078923</v>
      </c>
    </row>
    <row r="297" spans="1:15" ht="12.75">
      <c r="A297">
        <v>83</v>
      </c>
      <c r="B297">
        <f t="shared" si="10"/>
        <v>4509.628008431637</v>
      </c>
      <c r="C297">
        <f>A297*Sheet1!D29</f>
        <v>1992</v>
      </c>
      <c r="E297">
        <f t="shared" si="9"/>
        <v>2517.628008431637</v>
      </c>
      <c r="O297" s="6">
        <f>Sheet1!F65</f>
        <v>0.36545623580078923</v>
      </c>
    </row>
    <row r="298" spans="1:15" ht="12.75">
      <c r="A298">
        <v>84</v>
      </c>
      <c r="B298">
        <f t="shared" si="10"/>
        <v>4594.659199810369</v>
      </c>
      <c r="C298">
        <f>A298*Sheet1!D29</f>
        <v>2016</v>
      </c>
      <c r="E298">
        <f t="shared" si="9"/>
        <v>2578.6591998103686</v>
      </c>
      <c r="O298" s="6">
        <f>Sheet1!F65</f>
        <v>0.36545623580078923</v>
      </c>
    </row>
    <row r="299" spans="1:15" ht="12.75">
      <c r="A299">
        <v>85</v>
      </c>
      <c r="B299">
        <f t="shared" si="10"/>
        <v>4680.421303660702</v>
      </c>
      <c r="C299">
        <f>A299*Sheet1!D29</f>
        <v>2040</v>
      </c>
      <c r="E299">
        <f t="shared" si="9"/>
        <v>2640.421303660702</v>
      </c>
      <c r="O299" s="6">
        <f>Sheet1!F65</f>
        <v>0.36545623580078923</v>
      </c>
    </row>
    <row r="300" spans="1:15" ht="12.75">
      <c r="A300">
        <v>86</v>
      </c>
      <c r="B300">
        <f t="shared" si="10"/>
        <v>4766.914319982638</v>
      </c>
      <c r="C300">
        <f>A300*Sheet1!D29</f>
        <v>2064</v>
      </c>
      <c r="E300">
        <f t="shared" si="9"/>
        <v>2702.914319982637</v>
      </c>
      <c r="O300" s="6">
        <f>Sheet1!F65</f>
        <v>0.36545623580078923</v>
      </c>
    </row>
    <row r="301" spans="1:15" ht="12.75">
      <c r="A301">
        <v>87</v>
      </c>
      <c r="B301">
        <f t="shared" si="10"/>
        <v>4854.138248776174</v>
      </c>
      <c r="C301">
        <f>A301*Sheet1!D29</f>
        <v>2088</v>
      </c>
      <c r="E301">
        <f t="shared" si="9"/>
        <v>2766.138248776174</v>
      </c>
      <c r="O301" s="6">
        <f>Sheet1!F65</f>
        <v>0.36545623580078923</v>
      </c>
    </row>
    <row r="302" spans="1:15" ht="12.75">
      <c r="A302">
        <v>88</v>
      </c>
      <c r="B302">
        <f t="shared" si="10"/>
        <v>4942.093090041311</v>
      </c>
      <c r="C302">
        <f>A302*Sheet1!D29</f>
        <v>2112</v>
      </c>
      <c r="E302">
        <f t="shared" si="9"/>
        <v>2830.093090041312</v>
      </c>
      <c r="O302" s="6">
        <f>Sheet1!F65</f>
        <v>0.36545623580078923</v>
      </c>
    </row>
    <row r="303" spans="1:15" ht="12.75">
      <c r="A303">
        <v>89</v>
      </c>
      <c r="B303">
        <f t="shared" si="10"/>
        <v>5030.778843778051</v>
      </c>
      <c r="C303">
        <f>A303*Sheet1!D29</f>
        <v>2136</v>
      </c>
      <c r="E303">
        <f t="shared" si="9"/>
        <v>2894.7788437780514</v>
      </c>
      <c r="O303" s="6">
        <f>Sheet1!F65</f>
        <v>0.36545623580078923</v>
      </c>
    </row>
    <row r="304" spans="1:15" ht="12.75">
      <c r="A304">
        <v>90</v>
      </c>
      <c r="B304">
        <f t="shared" si="10"/>
        <v>5120.195509986393</v>
      </c>
      <c r="C304">
        <f>A304*Sheet1!D29</f>
        <v>2160</v>
      </c>
      <c r="E304">
        <f t="shared" si="9"/>
        <v>2960.1955099863926</v>
      </c>
      <c r="O304" s="6">
        <f>Sheet1!F65</f>
        <v>0.36545623580078923</v>
      </c>
    </row>
    <row r="305" spans="1:15" ht="12.75">
      <c r="A305">
        <v>91</v>
      </c>
      <c r="B305">
        <f t="shared" si="10"/>
        <v>5210.3430886663355</v>
      </c>
      <c r="C305">
        <f>A305*Sheet1!D29</f>
        <v>2184</v>
      </c>
      <c r="E305">
        <f t="shared" si="9"/>
        <v>3026.3430886663355</v>
      </c>
      <c r="O305" s="6">
        <f>Sheet1!F65</f>
        <v>0.36545623580078923</v>
      </c>
    </row>
    <row r="306" spans="1:15" ht="12.75">
      <c r="A306">
        <v>92</v>
      </c>
      <c r="B306">
        <f t="shared" si="10"/>
        <v>5301.22157981788</v>
      </c>
      <c r="C306">
        <f>A306*Sheet1!D29</f>
        <v>2208</v>
      </c>
      <c r="E306">
        <f t="shared" si="9"/>
        <v>3093.22157981788</v>
      </c>
      <c r="O306" s="6">
        <f>Sheet1!F65</f>
        <v>0.36545623580078923</v>
      </c>
    </row>
    <row r="307" spans="1:15" ht="12.75">
      <c r="A307">
        <v>93</v>
      </c>
      <c r="B307">
        <f t="shared" si="10"/>
        <v>5392.830983441027</v>
      </c>
      <c r="C307">
        <f>A307*Sheet1!D29</f>
        <v>2232</v>
      </c>
      <c r="E307">
        <f t="shared" si="9"/>
        <v>3160.830983441026</v>
      </c>
      <c r="O307" s="6">
        <f>Sheet1!F65</f>
        <v>0.36545623580078923</v>
      </c>
    </row>
    <row r="308" spans="1:15" ht="12.75">
      <c r="A308">
        <v>94</v>
      </c>
      <c r="B308">
        <f t="shared" si="10"/>
        <v>5485.171299535774</v>
      </c>
      <c r="C308">
        <f>A308*Sheet1!D29</f>
        <v>2256</v>
      </c>
      <c r="E308">
        <f t="shared" si="9"/>
        <v>3229.171299535774</v>
      </c>
      <c r="O308" s="6">
        <f>Sheet1!F65</f>
        <v>0.36545623580078923</v>
      </c>
    </row>
    <row r="309" spans="1:15" ht="12.75">
      <c r="A309">
        <v>95</v>
      </c>
      <c r="B309">
        <f t="shared" si="10"/>
        <v>5578.242528102122</v>
      </c>
      <c r="C309">
        <f>A309*Sheet1!D29</f>
        <v>2280</v>
      </c>
      <c r="E309">
        <f t="shared" si="9"/>
        <v>3298.242528102123</v>
      </c>
      <c r="O309" s="6">
        <f>Sheet1!F65</f>
        <v>0.36545623580078923</v>
      </c>
    </row>
    <row r="310" spans="1:15" ht="12.75">
      <c r="A310">
        <v>96</v>
      </c>
      <c r="B310">
        <f t="shared" si="10"/>
        <v>5672.044669140074</v>
      </c>
      <c r="C310">
        <f>A310*Sheet1!D29</f>
        <v>2304</v>
      </c>
      <c r="E310">
        <f t="shared" si="9"/>
        <v>3368.0446691400734</v>
      </c>
      <c r="O310" s="6">
        <f>Sheet1!F65</f>
        <v>0.36545623580078923</v>
      </c>
    </row>
    <row r="311" spans="1:15" ht="12.75">
      <c r="A311">
        <v>97</v>
      </c>
      <c r="B311">
        <f t="shared" si="10"/>
        <v>5766.577722649626</v>
      </c>
      <c r="C311">
        <f>A311*Sheet1!D29</f>
        <v>2328</v>
      </c>
      <c r="E311">
        <f t="shared" si="9"/>
        <v>3438.5777226496257</v>
      </c>
      <c r="O311" s="6">
        <f>Sheet1!F65</f>
        <v>0.36545623580078923</v>
      </c>
    </row>
    <row r="312" spans="1:15" ht="12.75">
      <c r="A312">
        <v>98</v>
      </c>
      <c r="B312">
        <f t="shared" si="10"/>
        <v>5861.84168863078</v>
      </c>
      <c r="C312">
        <f>A312*Sheet1!D29</f>
        <v>2352</v>
      </c>
      <c r="E312">
        <f t="shared" si="9"/>
        <v>3509.8416886307796</v>
      </c>
      <c r="O312" s="6">
        <f>Sheet1!F65</f>
        <v>0.36545623580078923</v>
      </c>
    </row>
    <row r="313" spans="1:15" ht="12.75">
      <c r="A313">
        <v>99</v>
      </c>
      <c r="B313">
        <f t="shared" si="10"/>
        <v>5957.836567083536</v>
      </c>
      <c r="C313">
        <f>A313*Sheet1!D29</f>
        <v>2376</v>
      </c>
      <c r="E313">
        <f t="shared" si="9"/>
        <v>3581.836567083535</v>
      </c>
      <c r="O313" s="6">
        <f>Sheet1!F65</f>
        <v>0.36545623580078923</v>
      </c>
    </row>
    <row r="314" spans="1:15" ht="12.75">
      <c r="A314">
        <v>100</v>
      </c>
      <c r="B314">
        <f t="shared" si="10"/>
        <v>6054.562358007892</v>
      </c>
      <c r="C314">
        <f>A314*Sheet1!D29</f>
        <v>2400</v>
      </c>
      <c r="E314">
        <f t="shared" si="9"/>
        <v>3654.5623580078923</v>
      </c>
      <c r="O314" s="6">
        <f>Sheet1!F65</f>
        <v>0.36545623580078923</v>
      </c>
    </row>
    <row r="315" spans="1:15" ht="12.75">
      <c r="A315">
        <v>105</v>
      </c>
      <c r="B315">
        <f t="shared" si="10"/>
        <v>6549.154999703702</v>
      </c>
      <c r="C315">
        <f>A315*Sheet1!D29</f>
        <v>2520</v>
      </c>
      <c r="E315">
        <f t="shared" si="9"/>
        <v>4029.1549997037014</v>
      </c>
      <c r="O315" s="6">
        <f>Sheet1!F65</f>
        <v>0.36545623580078923</v>
      </c>
    </row>
    <row r="316" spans="1:15" ht="12.75">
      <c r="A316">
        <v>110</v>
      </c>
      <c r="B316">
        <f t="shared" si="10"/>
        <v>7062.02045318955</v>
      </c>
      <c r="C316">
        <f>A316*Sheet1!D29</f>
        <v>2640</v>
      </c>
      <c r="E316">
        <f t="shared" si="9"/>
        <v>4422.02045318955</v>
      </c>
      <c r="O316" s="6">
        <f>Sheet1!F65</f>
        <v>0.36545623580078923</v>
      </c>
    </row>
    <row r="317" spans="1:15" ht="12.75">
      <c r="A317">
        <v>115</v>
      </c>
      <c r="B317">
        <f t="shared" si="10"/>
        <v>7593.158718465437</v>
      </c>
      <c r="C317">
        <f>A317*Sheet1!D29</f>
        <v>2760</v>
      </c>
      <c r="E317">
        <f t="shared" si="9"/>
        <v>4833.158718465437</v>
      </c>
      <c r="O317" s="6">
        <f>Sheet1!F65</f>
        <v>0.36545623580078923</v>
      </c>
    </row>
    <row r="318" spans="1:15" ht="12.75">
      <c r="A318">
        <v>120</v>
      </c>
      <c r="B318">
        <f t="shared" si="10"/>
        <v>8142.569795531365</v>
      </c>
      <c r="C318">
        <f>A318*Sheet1!D29</f>
        <v>2880</v>
      </c>
      <c r="E318">
        <f t="shared" si="9"/>
        <v>5262.569795531365</v>
      </c>
      <c r="O318" s="6">
        <f>Sheet1!F65</f>
        <v>0.36545623580078923</v>
      </c>
    </row>
    <row r="319" spans="1:15" ht="12.75">
      <c r="A319">
        <v>125</v>
      </c>
      <c r="B319">
        <f t="shared" si="10"/>
        <v>8710.253684387331</v>
      </c>
      <c r="C319">
        <f>A319*Sheet1!D29</f>
        <v>3000</v>
      </c>
      <c r="E319">
        <f t="shared" si="9"/>
        <v>5710.253684387331</v>
      </c>
      <c r="O319" s="6">
        <f>Sheet1!F65</f>
        <v>0.36545623580078923</v>
      </c>
    </row>
    <row r="320" spans="1:15" ht="12.75">
      <c r="A320">
        <v>130</v>
      </c>
      <c r="B320">
        <f t="shared" si="10"/>
        <v>9296.210385033337</v>
      </c>
      <c r="C320">
        <f>A320*Sheet1!D29</f>
        <v>3120</v>
      </c>
      <c r="E320">
        <f t="shared" si="9"/>
        <v>6176.210385033338</v>
      </c>
      <c r="O320" s="6">
        <f>Sheet1!F65</f>
        <v>0.36545623580078923</v>
      </c>
    </row>
    <row r="321" spans="1:15" ht="12.75">
      <c r="A321">
        <v>135</v>
      </c>
      <c r="B321">
        <f t="shared" si="10"/>
        <v>9900.439897469383</v>
      </c>
      <c r="C321">
        <f>A321*Sheet1!D29</f>
        <v>3240</v>
      </c>
      <c r="E321">
        <f t="shared" si="9"/>
        <v>6660.439897469384</v>
      </c>
      <c r="O321" s="6">
        <f>Sheet1!F65</f>
        <v>0.36545623580078923</v>
      </c>
    </row>
    <row r="322" spans="1:15" ht="12.75">
      <c r="A322">
        <v>140</v>
      </c>
      <c r="B322">
        <f t="shared" si="10"/>
        <v>10522.94222169547</v>
      </c>
      <c r="C322">
        <f>A322*Sheet1!D29</f>
        <v>3360</v>
      </c>
      <c r="E322">
        <f t="shared" si="9"/>
        <v>7162.942221695469</v>
      </c>
      <c r="O322" s="6">
        <f>Sheet1!F65</f>
        <v>0.36545623580078923</v>
      </c>
    </row>
    <row r="323" spans="1:15" ht="12.75">
      <c r="A323">
        <v>145</v>
      </c>
      <c r="B323">
        <f t="shared" si="10"/>
        <v>11163.717357711594</v>
      </c>
      <c r="C323">
        <f>A323*Sheet1!D29</f>
        <v>3480</v>
      </c>
      <c r="E323">
        <f t="shared" si="9"/>
        <v>7683.717357711594</v>
      </c>
      <c r="O323" s="6">
        <f>Sheet1!F65</f>
        <v>0.36545623580078923</v>
      </c>
    </row>
    <row r="324" spans="1:15" ht="12.75">
      <c r="A324">
        <v>150</v>
      </c>
      <c r="B324">
        <f t="shared" si="10"/>
        <v>11822.765305517758</v>
      </c>
      <c r="C324">
        <f>A324*Sheet1!D29</f>
        <v>3600</v>
      </c>
      <c r="E324">
        <f t="shared" si="9"/>
        <v>8222.765305517758</v>
      </c>
      <c r="O324" s="6">
        <f>Sheet1!F65</f>
        <v>0.36545623580078923</v>
      </c>
    </row>
    <row r="325" spans="1:15" ht="12.75">
      <c r="A325">
        <v>155</v>
      </c>
      <c r="B325">
        <f t="shared" si="10"/>
        <v>12500.086065113961</v>
      </c>
      <c r="C325">
        <f>A325*Sheet1!D29</f>
        <v>3720</v>
      </c>
      <c r="E325">
        <f t="shared" si="9"/>
        <v>8780.086065113961</v>
      </c>
      <c r="O325" s="6">
        <f>Sheet1!F65</f>
        <v>0.36545623580078923</v>
      </c>
    </row>
    <row r="326" spans="1:15" ht="12.75">
      <c r="A326">
        <v>160</v>
      </c>
      <c r="B326">
        <f t="shared" si="10"/>
        <v>13195.679636500205</v>
      </c>
      <c r="C326">
        <f>A326*Sheet1!D29</f>
        <v>3840</v>
      </c>
      <c r="E326">
        <f aca="true" t="shared" si="11" ref="E326:E334">(A326*A326)*O326</f>
        <v>9355.679636500205</v>
      </c>
      <c r="O326" s="6">
        <f>Sheet1!F65</f>
        <v>0.36545623580078923</v>
      </c>
    </row>
    <row r="327" spans="1:15" ht="12.75">
      <c r="A327">
        <v>165</v>
      </c>
      <c r="B327">
        <f t="shared" si="10"/>
        <v>13909.546019676487</v>
      </c>
      <c r="C327">
        <f>A327*Sheet1!D29</f>
        <v>3960</v>
      </c>
      <c r="E327">
        <f t="shared" si="11"/>
        <v>9949.546019676487</v>
      </c>
      <c r="O327" s="6">
        <f>Sheet1!F65</f>
        <v>0.36545623580078923</v>
      </c>
    </row>
    <row r="328" spans="1:15" ht="12.75">
      <c r="A328">
        <v>170</v>
      </c>
      <c r="B328">
        <f aca="true" t="shared" si="12" ref="B328:B334">C328+E328</f>
        <v>14641.685214642808</v>
      </c>
      <c r="C328">
        <f>A328*Sheet1!D29</f>
        <v>4080</v>
      </c>
      <c r="E328">
        <f t="shared" si="11"/>
        <v>10561.685214642808</v>
      </c>
      <c r="O328" s="6">
        <f>Sheet1!F65</f>
        <v>0.36545623580078923</v>
      </c>
    </row>
    <row r="329" spans="1:15" ht="12.75">
      <c r="A329">
        <v>175</v>
      </c>
      <c r="B329">
        <f t="shared" si="12"/>
        <v>15392.09722139917</v>
      </c>
      <c r="C329">
        <f>A329*Sheet1!D29</f>
        <v>4200</v>
      </c>
      <c r="E329">
        <f t="shared" si="11"/>
        <v>11192.09722139917</v>
      </c>
      <c r="O329" s="6">
        <f>Sheet1!F65</f>
        <v>0.36545623580078923</v>
      </c>
    </row>
    <row r="330" spans="1:15" ht="12.75">
      <c r="A330">
        <v>180</v>
      </c>
      <c r="B330">
        <f t="shared" si="12"/>
        <v>16160.78203994557</v>
      </c>
      <c r="C330">
        <f>A330*Sheet1!D29</f>
        <v>4320</v>
      </c>
      <c r="E330">
        <f t="shared" si="11"/>
        <v>11840.78203994557</v>
      </c>
      <c r="O330" s="6">
        <f>Sheet1!F65</f>
        <v>0.36545623580078923</v>
      </c>
    </row>
    <row r="331" spans="1:15" ht="12.75">
      <c r="A331">
        <v>185</v>
      </c>
      <c r="B331">
        <f t="shared" si="12"/>
        <v>16947.73967028201</v>
      </c>
      <c r="C331">
        <f>A331*Sheet1!D29</f>
        <v>4440</v>
      </c>
      <c r="E331">
        <f t="shared" si="11"/>
        <v>12507.739670282012</v>
      </c>
      <c r="O331" s="6">
        <f>Sheet1!F65</f>
        <v>0.36545623580078923</v>
      </c>
    </row>
    <row r="332" spans="1:15" ht="12.75">
      <c r="A332">
        <v>190</v>
      </c>
      <c r="B332">
        <f t="shared" si="12"/>
        <v>17752.97011240849</v>
      </c>
      <c r="C332">
        <f>A332*Sheet1!D29</f>
        <v>4560</v>
      </c>
      <c r="E332">
        <f t="shared" si="11"/>
        <v>13192.970112408491</v>
      </c>
      <c r="O332" s="6">
        <f>Sheet1!F65</f>
        <v>0.36545623580078923</v>
      </c>
    </row>
    <row r="333" spans="1:15" ht="12.75">
      <c r="A333">
        <v>195</v>
      </c>
      <c r="B333">
        <f t="shared" si="12"/>
        <v>18576.473366325008</v>
      </c>
      <c r="C333">
        <f>A333*Sheet1!D29</f>
        <v>4680</v>
      </c>
      <c r="E333">
        <f t="shared" si="11"/>
        <v>13896.47336632501</v>
      </c>
      <c r="O333" s="6">
        <f>Sheet1!F65</f>
        <v>0.36545623580078923</v>
      </c>
    </row>
    <row r="334" spans="1:15" ht="12.75">
      <c r="A334">
        <v>200</v>
      </c>
      <c r="B334">
        <f t="shared" si="12"/>
        <v>19418.249432031567</v>
      </c>
      <c r="C334">
        <f>A334*Sheet1!D29</f>
        <v>4800</v>
      </c>
      <c r="E334">
        <f t="shared" si="11"/>
        <v>14618.249432031569</v>
      </c>
      <c r="O334" s="6">
        <f>Sheet1!F65</f>
        <v>0.36545623580078923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6" customWidth="1"/>
    <col min="16" max="16384" width="11.421875" style="0" customWidth="1"/>
  </cols>
  <sheetData>
    <row r="3" spans="1:15" ht="12.75">
      <c r="A3" t="s">
        <v>74</v>
      </c>
      <c r="B3" t="s">
        <v>75</v>
      </c>
      <c r="C3" t="s">
        <v>76</v>
      </c>
      <c r="E3" t="s">
        <v>77</v>
      </c>
      <c r="H3" t="s">
        <v>78</v>
      </c>
      <c r="I3" t="s">
        <v>79</v>
      </c>
      <c r="J3" t="s">
        <v>80</v>
      </c>
      <c r="K3" t="s">
        <v>81</v>
      </c>
      <c r="L3" t="s">
        <v>82</v>
      </c>
      <c r="O3" s="6" t="s">
        <v>87</v>
      </c>
    </row>
    <row r="5" spans="1:16" ht="12.75">
      <c r="A5">
        <v>0.1</v>
      </c>
      <c r="B5">
        <f>C5+E5</f>
        <v>2.4021099006680235</v>
      </c>
      <c r="C5">
        <f>A5*Sheet1!D29</f>
        <v>2.4000000000000004</v>
      </c>
      <c r="E5">
        <f>(A5*A5)*O5</f>
        <v>0.0021099006680232236</v>
      </c>
      <c r="I5" s="5"/>
      <c r="O5" s="5">
        <f>Sheet1!F67</f>
        <v>0.21099006680232232</v>
      </c>
      <c r="P5" s="5"/>
    </row>
    <row r="6" spans="1:15" ht="12.75">
      <c r="A6">
        <v>0.2</v>
      </c>
      <c r="B6">
        <f>C6+E6</f>
        <v>4.8084396026720935</v>
      </c>
      <c r="C6">
        <f>A6*Sheet1!D29</f>
        <v>4.800000000000001</v>
      </c>
      <c r="E6">
        <f aca="true" t="shared" si="0" ref="E6:E69">(A6*A6)*O6</f>
        <v>0.008439602672092894</v>
      </c>
      <c r="I6" s="5"/>
      <c r="O6" s="5">
        <f>Sheet1!F67</f>
        <v>0.21099006680232232</v>
      </c>
    </row>
    <row r="7" spans="1:15" ht="12.75">
      <c r="A7">
        <v>0.3</v>
      </c>
      <c r="B7">
        <f>C7+E7</f>
        <v>7.2189891060122084</v>
      </c>
      <c r="C7">
        <f>A7*Sheet1!D29</f>
        <v>7.199999999999999</v>
      </c>
      <c r="E7">
        <f t="shared" si="0"/>
        <v>0.018989106012209007</v>
      </c>
      <c r="H7">
        <v>2</v>
      </c>
      <c r="I7" s="5">
        <f>(0.5*Sheet1!D73*(3.141593*((Sheet1!D7/2)*(Sheet1!D7/2)))*(H7*H7*H7)*(Sheet1!D74/100))</f>
        <v>7.79014533024</v>
      </c>
      <c r="J7">
        <f>VLOOKUP(I7,B5:C334,2,TRUE)</f>
        <v>7.199999999999999</v>
      </c>
      <c r="K7">
        <f>J7/Sheet1!D29*Sheet1!D75</f>
        <v>0.42</v>
      </c>
      <c r="L7">
        <f>J7-K7</f>
        <v>6.779999999999999</v>
      </c>
      <c r="O7" s="5">
        <f>Sheet1!F67</f>
        <v>0.21099006680232232</v>
      </c>
    </row>
    <row r="8" spans="1:15" ht="12.75">
      <c r="A8">
        <v>0.4</v>
      </c>
      <c r="B8">
        <f aca="true" t="shared" si="1" ref="B8:B71">C8+E8</f>
        <v>9.633758410688372</v>
      </c>
      <c r="C8">
        <f>A8*Sheet1!D29</f>
        <v>9.600000000000001</v>
      </c>
      <c r="E8">
        <f t="shared" si="0"/>
        <v>0.03375841068837158</v>
      </c>
      <c r="H8">
        <v>2.5</v>
      </c>
      <c r="I8" s="5">
        <f>(0.5*Sheet1!D73*(3.141593*((Sheet1!D7/2)*(Sheet1!D7/2)))*(H8*H8*H8)*(Sheet1!D74/100))</f>
        <v>15.215127598125</v>
      </c>
      <c r="J8">
        <f>VLOOKUP(I8,B5:C334,2,TRUE)</f>
        <v>14.399999999999999</v>
      </c>
      <c r="K8">
        <f>J8/Sheet1!D29*Sheet1!D75</f>
        <v>0.84</v>
      </c>
      <c r="L8">
        <f>J8-K8</f>
        <v>13.559999999999999</v>
      </c>
      <c r="O8" s="5">
        <f>Sheet1!F67</f>
        <v>0.21099006680232232</v>
      </c>
    </row>
    <row r="9" spans="1:15" ht="12.75">
      <c r="A9">
        <v>0.5</v>
      </c>
      <c r="B9">
        <f t="shared" si="1"/>
        <v>12.052747516700581</v>
      </c>
      <c r="C9">
        <f>A9*Sheet1!D29</f>
        <v>12</v>
      </c>
      <c r="E9">
        <f t="shared" si="0"/>
        <v>0.05274751670058058</v>
      </c>
      <c r="H9">
        <v>3</v>
      </c>
      <c r="I9" s="5">
        <f>(0.5*Sheet1!D73*(3.141593*((Sheet1!D7/2)*(Sheet1!D7/2)))*(H9*H9*H9)*(Sheet1!D74/100))</f>
        <v>26.29174048956</v>
      </c>
      <c r="J9">
        <f>VLOOKUP(I9,B5:C334,2,TRUE)</f>
        <v>24</v>
      </c>
      <c r="K9">
        <f>J9/Sheet1!D29*Sheet1!D75</f>
        <v>1.4</v>
      </c>
      <c r="L9">
        <f aca="true" t="shared" si="2" ref="L9:L27">J9-K9</f>
        <v>22.6</v>
      </c>
      <c r="O9" s="5">
        <f>Sheet1!F67</f>
        <v>0.21099006680232232</v>
      </c>
    </row>
    <row r="10" spans="1:15" ht="12.75">
      <c r="A10">
        <v>0.6</v>
      </c>
      <c r="B10">
        <f t="shared" si="1"/>
        <v>14.475956424048835</v>
      </c>
      <c r="C10">
        <f>A10*Sheet1!D29</f>
        <v>14.399999999999999</v>
      </c>
      <c r="E10">
        <f t="shared" si="0"/>
        <v>0.07595642404883603</v>
      </c>
      <c r="H10">
        <v>3.5</v>
      </c>
      <c r="I10" s="5">
        <f>(0.5*Sheet1!D73*(3.141593*((Sheet1!D7/2)*(Sheet1!D7/2)))*(H10*H10*H10)*(Sheet1!D74/100))</f>
        <v>41.750310129255</v>
      </c>
      <c r="J10">
        <f>VLOOKUP(I10,B5:C334,2,TRUE)</f>
        <v>40.8</v>
      </c>
      <c r="K10">
        <f>J10/Sheet1!D29*Sheet1!D75</f>
        <v>2.38</v>
      </c>
      <c r="L10">
        <f t="shared" si="2"/>
        <v>38.419999999999995</v>
      </c>
      <c r="O10" s="5">
        <f>Sheet1!F67</f>
        <v>0.21099006680232232</v>
      </c>
    </row>
    <row r="11" spans="1:15" ht="12.75">
      <c r="A11">
        <v>0.7</v>
      </c>
      <c r="B11">
        <f t="shared" si="1"/>
        <v>16.903385132733135</v>
      </c>
      <c r="C11">
        <f>A11*Sheet1!D29</f>
        <v>16.799999999999997</v>
      </c>
      <c r="E11">
        <f t="shared" si="0"/>
        <v>0.10338513273313793</v>
      </c>
      <c r="H11">
        <v>4</v>
      </c>
      <c r="I11" s="5">
        <f>(0.5*Sheet1!D73*(3.141593*((Sheet1!D7/2)*(Sheet1!D7/2)))*(H11*H11*H11)*(Sheet1!D74/100))</f>
        <v>62.32116264192</v>
      </c>
      <c r="J11">
        <f>VLOOKUP(I11,B5:C334,2,TRUE)</f>
        <v>60</v>
      </c>
      <c r="K11">
        <f>J11/Sheet1!D29*Sheet1!D75</f>
        <v>3.5</v>
      </c>
      <c r="L11">
        <f t="shared" si="2"/>
        <v>56.5</v>
      </c>
      <c r="O11" s="5">
        <f>Sheet1!F67</f>
        <v>0.21099006680232232</v>
      </c>
    </row>
    <row r="12" spans="1:15" ht="12.75">
      <c r="A12">
        <v>0.8</v>
      </c>
      <c r="B12">
        <f t="shared" si="1"/>
        <v>19.33503364275349</v>
      </c>
      <c r="C12">
        <f>A12*Sheet1!D29</f>
        <v>19.200000000000003</v>
      </c>
      <c r="E12">
        <f t="shared" si="0"/>
        <v>0.1350336427534863</v>
      </c>
      <c r="H12">
        <v>4.5</v>
      </c>
      <c r="I12" s="5">
        <f>(0.5*Sheet1!D73*(3.141593*((Sheet1!D7/2)*(Sheet1!D7/2)))*(H12*H12*H12)*(Sheet1!D74/100))</f>
        <v>88.734624152265</v>
      </c>
      <c r="J12">
        <f>VLOOKUP(I12,B5:C334,2,TRUE)</f>
        <v>84</v>
      </c>
      <c r="K12">
        <f>J12/Sheet1!D29*Sheet1!D75</f>
        <v>4.8999999999999995</v>
      </c>
      <c r="L12">
        <f t="shared" si="2"/>
        <v>79.1</v>
      </c>
      <c r="O12" s="5">
        <f>Sheet1!F67</f>
        <v>0.21099006680232232</v>
      </c>
    </row>
    <row r="13" spans="1:15" ht="12.75">
      <c r="A13">
        <v>0.9</v>
      </c>
      <c r="B13">
        <f t="shared" si="1"/>
        <v>21.77090195410988</v>
      </c>
      <c r="C13">
        <f>A13*Sheet1!D29</f>
        <v>21.6</v>
      </c>
      <c r="E13">
        <f t="shared" si="0"/>
        <v>0.1709019541098811</v>
      </c>
      <c r="H13">
        <v>5</v>
      </c>
      <c r="I13" s="5">
        <f>(0.5*Sheet1!D73*(3.141593*((Sheet1!D7/2)*(Sheet1!D7/2)))*(H13*H13*H13)*(Sheet1!D74/100))</f>
        <v>121.721020785</v>
      </c>
      <c r="J13">
        <f>VLOOKUP(I13,B5:C334,2,TRUE)</f>
        <v>115.19999999999999</v>
      </c>
      <c r="K13">
        <f>J13/Sheet1!D29*Sheet1!D75</f>
        <v>6.72</v>
      </c>
      <c r="L13">
        <f t="shared" si="2"/>
        <v>108.47999999999999</v>
      </c>
      <c r="O13" s="5">
        <f>Sheet1!F67</f>
        <v>0.21099006680232232</v>
      </c>
    </row>
    <row r="14" spans="1:15" ht="12.75">
      <c r="A14">
        <v>1</v>
      </c>
      <c r="B14">
        <f t="shared" si="1"/>
        <v>24.21099006680232</v>
      </c>
      <c r="C14">
        <f>A14*Sheet1!D29</f>
        <v>24</v>
      </c>
      <c r="E14">
        <f t="shared" si="0"/>
        <v>0.21099006680232232</v>
      </c>
      <c r="H14">
        <v>5.5</v>
      </c>
      <c r="I14" s="5">
        <f>(0.5*Sheet1!D73*(3.141593*((Sheet1!D7/2)*(Sheet1!D7/2)))*(H14*H14*H14)*(Sheet1!D74/100))</f>
        <v>162.01067866483498</v>
      </c>
      <c r="J14">
        <f>VLOOKUP(I14,B5:C334,2,TRUE)</f>
        <v>151.2</v>
      </c>
      <c r="K14">
        <f>J14/Sheet1!D29*Sheet1!D75</f>
        <v>8.819999999999999</v>
      </c>
      <c r="L14">
        <f t="shared" si="2"/>
        <v>142.38</v>
      </c>
      <c r="O14" s="5">
        <f>Sheet1!F67</f>
        <v>0.21099006680232232</v>
      </c>
    </row>
    <row r="15" spans="1:15" ht="12.75">
      <c r="A15">
        <v>1.1</v>
      </c>
      <c r="B15">
        <f t="shared" si="1"/>
        <v>26.655297980830813</v>
      </c>
      <c r="C15">
        <f>A15*Sheet1!D29</f>
        <v>26.400000000000002</v>
      </c>
      <c r="E15">
        <f t="shared" si="0"/>
        <v>0.25529798083081007</v>
      </c>
      <c r="H15">
        <v>6</v>
      </c>
      <c r="I15" s="5">
        <f>(0.5*Sheet1!D73*(3.141593*((Sheet1!D7/2)*(Sheet1!D7/2)))*(H15*H15*H15)*(Sheet1!D74/100))</f>
        <v>210.33392391648</v>
      </c>
      <c r="J15">
        <f>VLOOKUP(I15,B5:C334,2,TRUE)</f>
        <v>194.39999999999998</v>
      </c>
      <c r="K15">
        <f>J15/Sheet1!D29*Sheet1!D75</f>
        <v>11.339999999999998</v>
      </c>
      <c r="L15">
        <f t="shared" si="2"/>
        <v>183.05999999999997</v>
      </c>
      <c r="O15" s="5">
        <f>Sheet1!F67</f>
        <v>0.21099006680232232</v>
      </c>
    </row>
    <row r="16" spans="1:15" ht="12.75">
      <c r="A16">
        <v>1.2</v>
      </c>
      <c r="B16">
        <f t="shared" si="1"/>
        <v>29.10382569619534</v>
      </c>
      <c r="C16">
        <f>A16*Sheet1!D29</f>
        <v>28.799999999999997</v>
      </c>
      <c r="E16">
        <f t="shared" si="0"/>
        <v>0.3038256961953441</v>
      </c>
      <c r="H16">
        <v>6.5</v>
      </c>
      <c r="I16" s="5">
        <f>(0.5*Sheet1!D73*(3.141593*((Sheet1!D7/2)*(Sheet1!D7/2)))*(H16*H16*H16)*(Sheet1!D74/100))</f>
        <v>267.421082664645</v>
      </c>
      <c r="J16">
        <f>VLOOKUP(I16,B5:C334,2,TRUE)</f>
        <v>244.79999999999998</v>
      </c>
      <c r="K16">
        <f>J16/Sheet1!D29*Sheet1!D75</f>
        <v>14.279999999999998</v>
      </c>
      <c r="L16">
        <f t="shared" si="2"/>
        <v>230.51999999999998</v>
      </c>
      <c r="O16" s="5">
        <f>Sheet1!F67</f>
        <v>0.21099006680232232</v>
      </c>
    </row>
    <row r="17" spans="1:15" ht="12.75">
      <c r="A17">
        <v>1.3</v>
      </c>
      <c r="B17">
        <f t="shared" si="1"/>
        <v>31.556573212895927</v>
      </c>
      <c r="C17">
        <f>A17*Sheet1!D29</f>
        <v>31.200000000000003</v>
      </c>
      <c r="E17">
        <f t="shared" si="0"/>
        <v>0.35657321289592475</v>
      </c>
      <c r="H17">
        <v>7</v>
      </c>
      <c r="I17" s="5">
        <f>(0.5*Sheet1!D73*(3.141593*((Sheet1!D7/2)*(Sheet1!D7/2)))*(H17*H17*H17)*(Sheet1!D74/100))</f>
        <v>334.00248103404</v>
      </c>
      <c r="J17">
        <f>VLOOKUP(I17,B5:C334,2,TRUE)</f>
        <v>300</v>
      </c>
      <c r="K17">
        <f>J17/Sheet1!D29*Sheet1!D75</f>
        <v>17.5</v>
      </c>
      <c r="L17">
        <f t="shared" si="2"/>
        <v>282.5</v>
      </c>
      <c r="O17" s="5">
        <f>Sheet1!F67</f>
        <v>0.21099006680232232</v>
      </c>
    </row>
    <row r="18" spans="1:15" ht="12.75">
      <c r="A18">
        <v>1.4</v>
      </c>
      <c r="B18">
        <f t="shared" si="1"/>
        <v>34.013540530932545</v>
      </c>
      <c r="C18">
        <f>A18*Sheet1!D29</f>
        <v>33.599999999999994</v>
      </c>
      <c r="E18">
        <f t="shared" si="0"/>
        <v>0.4135405309325517</v>
      </c>
      <c r="H18">
        <v>7.5</v>
      </c>
      <c r="I18" s="5">
        <f>(0.5*Sheet1!D73*(3.141593*((Sheet1!D7/2)*(Sheet1!D7/2)))*(H18*H18*H18)*(Sheet1!D74/100))</f>
        <v>410.80844514937496</v>
      </c>
      <c r="J18">
        <f>VLOOKUP(I18,B5:C334,2,TRUE)</f>
        <v>362.4</v>
      </c>
      <c r="K18">
        <f>J18/Sheet1!D29*Sheet1!D75</f>
        <v>21.139999999999997</v>
      </c>
      <c r="L18">
        <f t="shared" si="2"/>
        <v>341.26</v>
      </c>
      <c r="O18" s="5">
        <f>Sheet1!F67</f>
        <v>0.21099006680232232</v>
      </c>
    </row>
    <row r="19" spans="1:15" ht="12.75">
      <c r="A19">
        <v>1.5</v>
      </c>
      <c r="B19">
        <f t="shared" si="1"/>
        <v>36.474727650305226</v>
      </c>
      <c r="C19">
        <f>A19*Sheet1!D29</f>
        <v>36</v>
      </c>
      <c r="E19">
        <f t="shared" si="0"/>
        <v>0.47472765030522523</v>
      </c>
      <c r="H19">
        <v>8</v>
      </c>
      <c r="I19" s="5">
        <f>(0.5*Sheet1!D73*(3.141593*((Sheet1!D7/2)*(Sheet1!D7/2)))*(H19*H19*H19)*(Sheet1!D74/100))</f>
        <v>498.56930113536</v>
      </c>
      <c r="J19">
        <f>VLOOKUP(I19,B5:C334,2,TRUE)</f>
        <v>429.59999999999997</v>
      </c>
      <c r="K19">
        <f>J19/Sheet1!D29*Sheet1!D75</f>
        <v>25.059999999999995</v>
      </c>
      <c r="L19">
        <f t="shared" si="2"/>
        <v>404.53999999999996</v>
      </c>
      <c r="O19" s="5">
        <f>Sheet1!F67</f>
        <v>0.21099006680232232</v>
      </c>
    </row>
    <row r="20" spans="1:15" ht="12.75">
      <c r="A20">
        <v>1.6</v>
      </c>
      <c r="B20">
        <f t="shared" si="1"/>
        <v>38.94013457101395</v>
      </c>
      <c r="C20">
        <f>A20*Sheet1!D29</f>
        <v>38.400000000000006</v>
      </c>
      <c r="E20">
        <f t="shared" si="0"/>
        <v>0.5401345710139452</v>
      </c>
      <c r="H20">
        <v>8.5</v>
      </c>
      <c r="I20" s="5">
        <f>(0.5*Sheet1!D73*(3.141593*((Sheet1!D7/2)*(Sheet1!D7/2)))*(H20*H20*H20)*(Sheet1!D74/100))</f>
        <v>598.015375116705</v>
      </c>
      <c r="J20">
        <f>VLOOKUP(I20,B5:C334,2,TRUE)</f>
        <v>504</v>
      </c>
      <c r="K20">
        <f>J20/Sheet1!D29*Sheet1!D75</f>
        <v>29.4</v>
      </c>
      <c r="L20">
        <f t="shared" si="2"/>
        <v>474.6</v>
      </c>
      <c r="O20" s="5">
        <f>Sheet1!F67</f>
        <v>0.21099006680232232</v>
      </c>
    </row>
    <row r="21" spans="1:15" ht="12.75">
      <c r="A21">
        <v>1.7</v>
      </c>
      <c r="B21">
        <f t="shared" si="1"/>
        <v>41.40976129305871</v>
      </c>
      <c r="C21">
        <f>A21*Sheet1!D29</f>
        <v>40.8</v>
      </c>
      <c r="E21">
        <f t="shared" si="0"/>
        <v>0.6097612930587114</v>
      </c>
      <c r="H21">
        <v>9</v>
      </c>
      <c r="I21" s="5">
        <f>(0.5*Sheet1!D73*(3.141593*((Sheet1!D7/2)*(Sheet1!D7/2)))*(H21*H21*H21)*(Sheet1!D74/100))</f>
        <v>709.87699321812</v>
      </c>
      <c r="J21">
        <f>VLOOKUP(I21,B5:C334,2,TRUE)</f>
        <v>576</v>
      </c>
      <c r="K21">
        <f>J21/Sheet1!D29*Sheet1!D75</f>
        <v>33.599999999999994</v>
      </c>
      <c r="L21">
        <f t="shared" si="2"/>
        <v>542.4</v>
      </c>
      <c r="O21" s="5">
        <f>Sheet1!F67</f>
        <v>0.21099006680232232</v>
      </c>
    </row>
    <row r="22" spans="1:15" ht="12.75">
      <c r="A22">
        <v>1.8</v>
      </c>
      <c r="B22">
        <f t="shared" si="1"/>
        <v>43.88360781643953</v>
      </c>
      <c r="C22">
        <f>A22*Sheet1!D29</f>
        <v>43.2</v>
      </c>
      <c r="E22">
        <f t="shared" si="0"/>
        <v>0.6836078164395244</v>
      </c>
      <c r="H22">
        <v>9.5</v>
      </c>
      <c r="I22" s="5">
        <f>(0.5*Sheet1!D73*(3.141593*((Sheet1!D7/2)*(Sheet1!D7/2)))*(H22*H22*H22)*(Sheet1!D74/100))</f>
        <v>834.8844815643149</v>
      </c>
      <c r="J22">
        <f>VLOOKUP(I22,B5:C334,2,TRUE)</f>
        <v>660</v>
      </c>
      <c r="K22">
        <f>J22/Sheet1!D29*Sheet1!D75</f>
        <v>38.5</v>
      </c>
      <c r="L22">
        <f t="shared" si="2"/>
        <v>621.5</v>
      </c>
      <c r="O22" s="5">
        <f>Sheet1!F67</f>
        <v>0.21099006680232232</v>
      </c>
    </row>
    <row r="23" spans="1:15" ht="12.75">
      <c r="A23">
        <v>1.9</v>
      </c>
      <c r="B23">
        <f t="shared" si="1"/>
        <v>46.36167414115638</v>
      </c>
      <c r="C23">
        <f>A23*Sheet1!D29</f>
        <v>45.599999999999994</v>
      </c>
      <c r="E23">
        <f t="shared" si="0"/>
        <v>0.7616741411563835</v>
      </c>
      <c r="H23">
        <v>10</v>
      </c>
      <c r="I23" s="5">
        <f>(0.5*Sheet1!D73*(3.141593*((Sheet1!D7/2)*(Sheet1!D7/2)))*(H23*H23*H23)*(Sheet1!D74/100))</f>
        <v>973.76816628</v>
      </c>
      <c r="J23">
        <f>VLOOKUP(I23,B5:C334,2,TRUE)</f>
        <v>756</v>
      </c>
      <c r="K23">
        <f>J23/Sheet1!D29*Sheet1!D75</f>
        <v>44.099999999999994</v>
      </c>
      <c r="L23">
        <f t="shared" si="2"/>
        <v>711.9</v>
      </c>
      <c r="O23" s="5">
        <f>Sheet1!F67</f>
        <v>0.21099006680232232</v>
      </c>
    </row>
    <row r="24" spans="1:15" ht="12.75">
      <c r="A24">
        <v>2</v>
      </c>
      <c r="B24">
        <f t="shared" si="1"/>
        <v>48.84396026720929</v>
      </c>
      <c r="C24">
        <f>A24*Sheet1!D29</f>
        <v>48</v>
      </c>
      <c r="E24">
        <f t="shared" si="0"/>
        <v>0.8439602672092893</v>
      </c>
      <c r="H24">
        <v>10.5</v>
      </c>
      <c r="I24" s="5">
        <f>(0.5*Sheet1!D73*(3.141593*((Sheet1!D7/2)*(Sheet1!D7/2)))*(H24*H24*H24)*(Sheet1!D74/100))</f>
        <v>1127.258373489885</v>
      </c>
      <c r="J24">
        <f>VLOOKUP(I24,B5:C334,2,TRUE)</f>
        <v>852</v>
      </c>
      <c r="K24">
        <f>J24/Sheet1!D29*Sheet1!D75</f>
        <v>49.699999999999996</v>
      </c>
      <c r="L24">
        <f t="shared" si="2"/>
        <v>802.3</v>
      </c>
      <c r="O24" s="5">
        <f>Sheet1!F67</f>
        <v>0.21099006680232232</v>
      </c>
    </row>
    <row r="25" spans="1:15" ht="12.75">
      <c r="A25">
        <v>2.1</v>
      </c>
      <c r="B25">
        <f t="shared" si="1"/>
        <v>51.330466194598245</v>
      </c>
      <c r="C25">
        <f>A25*Sheet1!D29</f>
        <v>50.400000000000006</v>
      </c>
      <c r="E25">
        <f t="shared" si="0"/>
        <v>0.9304661945982414</v>
      </c>
      <c r="H25">
        <v>11</v>
      </c>
      <c r="I25" s="5">
        <f>(0.5*Sheet1!D73*(3.141593*((Sheet1!D7/2)*(Sheet1!D7/2)))*(H25*H25*H25)*(Sheet1!D74/100))</f>
        <v>1296.0854293186799</v>
      </c>
      <c r="J25">
        <f>VLOOKUP(I25,B5:C334,2,TRUE)</f>
        <v>948</v>
      </c>
      <c r="K25">
        <f>J25/Sheet1!D29*Sheet1!D75</f>
        <v>55.3</v>
      </c>
      <c r="L25">
        <f t="shared" si="2"/>
        <v>892.7</v>
      </c>
      <c r="O25" s="5">
        <f>Sheet1!F67</f>
        <v>0.21099006680232232</v>
      </c>
    </row>
    <row r="26" spans="1:15" ht="12.75">
      <c r="A26">
        <v>2.2</v>
      </c>
      <c r="B26">
        <f t="shared" si="1"/>
        <v>53.82119192332325</v>
      </c>
      <c r="C26">
        <f>A26*Sheet1!D29</f>
        <v>52.800000000000004</v>
      </c>
      <c r="E26">
        <f t="shared" si="0"/>
        <v>1.0211919233232403</v>
      </c>
      <c r="H26">
        <v>11.5</v>
      </c>
      <c r="I26" s="5">
        <f>(0.5*Sheet1!D73*(3.141593*((Sheet1!D7/2)*(Sheet1!D7/2)))*(H26*H26*H26)*(Sheet1!D74/100))</f>
        <v>1480.9796598910948</v>
      </c>
      <c r="J26">
        <f>VLOOKUP(I26,B5:C334,2,TRUE)</f>
        <v>1056</v>
      </c>
      <c r="K26">
        <f>J26/Sheet1!D29*Sheet1!D75</f>
        <v>61.599999999999994</v>
      </c>
      <c r="L26">
        <f t="shared" si="2"/>
        <v>994.4</v>
      </c>
      <c r="O26" s="5">
        <f>Sheet1!F67</f>
        <v>0.21099006680232232</v>
      </c>
    </row>
    <row r="27" spans="1:15" ht="12.75">
      <c r="A27">
        <v>2.3</v>
      </c>
      <c r="B27">
        <f t="shared" si="1"/>
        <v>56.31613745338428</v>
      </c>
      <c r="C27">
        <f>A27*Sheet1!D29</f>
        <v>55.199999999999996</v>
      </c>
      <c r="E27">
        <f t="shared" si="0"/>
        <v>1.116137453384285</v>
      </c>
      <c r="H27">
        <v>12</v>
      </c>
      <c r="I27" s="5">
        <f>(0.5*Sheet1!D73*(3.141593*((Sheet1!D7/2)*(Sheet1!D7/2)))*(H27*H27*H27)*(Sheet1!D74/100))</f>
        <v>1682.67139133184</v>
      </c>
      <c r="J27">
        <f>VLOOKUP(I27,B5:C334,2,TRUE)</f>
        <v>1176</v>
      </c>
      <c r="K27">
        <f>J27/Sheet1!D29*Sheet1!D75</f>
        <v>68.6</v>
      </c>
      <c r="L27">
        <f t="shared" si="2"/>
        <v>1107.4</v>
      </c>
      <c r="O27" s="5">
        <f>Sheet1!F67</f>
        <v>0.21099006680232232</v>
      </c>
    </row>
    <row r="28" spans="1:15" ht="12.75">
      <c r="A28">
        <v>2.4</v>
      </c>
      <c r="B28">
        <f t="shared" si="1"/>
        <v>58.81530278478137</v>
      </c>
      <c r="C28">
        <f>A28*Sheet1!D29</f>
        <v>57.599999999999994</v>
      </c>
      <c r="E28">
        <f t="shared" si="0"/>
        <v>1.2153027847813764</v>
      </c>
      <c r="I28" s="5"/>
      <c r="O28" s="5">
        <f>Sheet1!F67</f>
        <v>0.21099006680232232</v>
      </c>
    </row>
    <row r="29" spans="1:15" ht="12.75">
      <c r="A29">
        <v>2.5</v>
      </c>
      <c r="B29">
        <f t="shared" si="1"/>
        <v>61.31868791751452</v>
      </c>
      <c r="C29">
        <f>A29*Sheet1!D29</f>
        <v>60</v>
      </c>
      <c r="E29">
        <f t="shared" si="0"/>
        <v>1.3186879175145145</v>
      </c>
      <c r="I29" s="5"/>
      <c r="O29" s="5">
        <f>Sheet1!F67</f>
        <v>0.21099006680232232</v>
      </c>
    </row>
    <row r="30" spans="1:15" ht="12.75">
      <c r="A30">
        <v>2.6</v>
      </c>
      <c r="B30">
        <f t="shared" si="1"/>
        <v>63.8262928515837</v>
      </c>
      <c r="C30">
        <f>A30*Sheet1!D29</f>
        <v>62.400000000000006</v>
      </c>
      <c r="E30">
        <f t="shared" si="0"/>
        <v>1.426292851583699</v>
      </c>
      <c r="I30" s="5"/>
      <c r="O30" s="5">
        <f>Sheet1!F67</f>
        <v>0.21099006680232232</v>
      </c>
    </row>
    <row r="31" spans="1:15" ht="12.75">
      <c r="A31">
        <v>2.7</v>
      </c>
      <c r="B31">
        <f t="shared" si="1"/>
        <v>66.33811758698894</v>
      </c>
      <c r="C31">
        <f>A31*Sheet1!D29</f>
        <v>64.80000000000001</v>
      </c>
      <c r="E31">
        <f t="shared" si="0"/>
        <v>1.5381175869889299</v>
      </c>
      <c r="I31" s="5"/>
      <c r="O31" s="5">
        <f>Sheet1!F67</f>
        <v>0.21099006680232232</v>
      </c>
    </row>
    <row r="32" spans="1:15" ht="12.75">
      <c r="A32">
        <v>2.8</v>
      </c>
      <c r="B32">
        <f t="shared" si="1"/>
        <v>68.85416212373019</v>
      </c>
      <c r="C32">
        <f>A32*Sheet1!D29</f>
        <v>67.19999999999999</v>
      </c>
      <c r="E32">
        <f t="shared" si="0"/>
        <v>1.6541621237302069</v>
      </c>
      <c r="I32" s="5"/>
      <c r="O32" s="5">
        <f>Sheet1!F67</f>
        <v>0.21099006680232232</v>
      </c>
    </row>
    <row r="33" spans="1:15" ht="12.75">
      <c r="A33">
        <v>2.9</v>
      </c>
      <c r="B33">
        <f t="shared" si="1"/>
        <v>71.37442646180753</v>
      </c>
      <c r="C33">
        <f>A33*Sheet1!D29</f>
        <v>69.6</v>
      </c>
      <c r="E33">
        <f t="shared" si="0"/>
        <v>1.7744264618075307</v>
      </c>
      <c r="I33" s="5"/>
      <c r="O33" s="5">
        <f>Sheet1!F67</f>
        <v>0.21099006680232232</v>
      </c>
    </row>
    <row r="34" spans="1:15" ht="12.75">
      <c r="A34">
        <v>3</v>
      </c>
      <c r="B34">
        <f t="shared" si="1"/>
        <v>73.8989106012209</v>
      </c>
      <c r="C34">
        <f>A34*Sheet1!D29</f>
        <v>72</v>
      </c>
      <c r="E34">
        <f t="shared" si="0"/>
        <v>1.898910601220901</v>
      </c>
      <c r="I34" s="5"/>
      <c r="O34" s="5">
        <f>Sheet1!F67</f>
        <v>0.21099006680232232</v>
      </c>
    </row>
    <row r="35" spans="1:15" ht="12.75">
      <c r="A35">
        <v>3.1</v>
      </c>
      <c r="B35">
        <f t="shared" si="1"/>
        <v>76.42761454197033</v>
      </c>
      <c r="C35">
        <f>A35*Sheet1!D29</f>
        <v>74.4</v>
      </c>
      <c r="E35">
        <f t="shared" si="0"/>
        <v>2.0276145419703178</v>
      </c>
      <c r="O35" s="5">
        <f>Sheet1!F67</f>
        <v>0.21099006680232232</v>
      </c>
    </row>
    <row r="36" spans="1:15" ht="12.75">
      <c r="A36">
        <v>3.2</v>
      </c>
      <c r="B36">
        <f t="shared" si="1"/>
        <v>78.96053828405579</v>
      </c>
      <c r="C36">
        <f>A36*Sheet1!D29</f>
        <v>76.80000000000001</v>
      </c>
      <c r="E36">
        <f t="shared" si="0"/>
        <v>2.160538284055781</v>
      </c>
      <c r="O36" s="5">
        <f>Sheet1!F67</f>
        <v>0.21099006680232232</v>
      </c>
    </row>
    <row r="37" spans="1:15" ht="12.75">
      <c r="A37">
        <v>3.3</v>
      </c>
      <c r="B37">
        <f t="shared" si="1"/>
        <v>81.49768182747728</v>
      </c>
      <c r="C37">
        <f>A37*Sheet1!D29</f>
        <v>79.19999999999999</v>
      </c>
      <c r="E37">
        <f t="shared" si="0"/>
        <v>2.2976818274772897</v>
      </c>
      <c r="O37" s="5">
        <f>Sheet1!F67</f>
        <v>0.21099006680232232</v>
      </c>
    </row>
    <row r="38" spans="1:15" ht="12.75">
      <c r="A38">
        <v>3.4</v>
      </c>
      <c r="B38">
        <f t="shared" si="1"/>
        <v>84.03904517223484</v>
      </c>
      <c r="C38">
        <f>A38*Sheet1!D29</f>
        <v>81.6</v>
      </c>
      <c r="E38">
        <f t="shared" si="0"/>
        <v>2.4390451722348456</v>
      </c>
      <c r="O38" s="5">
        <f>Sheet1!F67</f>
        <v>0.21099006680232232</v>
      </c>
    </row>
    <row r="39" spans="1:15" ht="12.75">
      <c r="A39">
        <v>3.5</v>
      </c>
      <c r="B39">
        <f t="shared" si="1"/>
        <v>86.58462831832844</v>
      </c>
      <c r="C39">
        <f>A39*Sheet1!D29</f>
        <v>84</v>
      </c>
      <c r="E39">
        <f t="shared" si="0"/>
        <v>2.5846283183284484</v>
      </c>
      <c r="O39" s="5">
        <f>Sheet1!F67</f>
        <v>0.21099006680232232</v>
      </c>
    </row>
    <row r="40" spans="1:15" ht="12.75">
      <c r="A40">
        <v>3.6</v>
      </c>
      <c r="B40">
        <f t="shared" si="1"/>
        <v>89.13443126575811</v>
      </c>
      <c r="C40">
        <f>A40*Sheet1!D29</f>
        <v>86.4</v>
      </c>
      <c r="E40">
        <f t="shared" si="0"/>
        <v>2.7344312657580976</v>
      </c>
      <c r="O40" s="5">
        <f>Sheet1!F67</f>
        <v>0.21099006680232232</v>
      </c>
    </row>
    <row r="41" spans="1:15" ht="12.75">
      <c r="A41">
        <v>3.7</v>
      </c>
      <c r="B41">
        <f t="shared" si="1"/>
        <v>91.6884540145238</v>
      </c>
      <c r="C41">
        <f>A41*Sheet1!D29</f>
        <v>88.80000000000001</v>
      </c>
      <c r="E41">
        <f t="shared" si="0"/>
        <v>2.8884540145237927</v>
      </c>
      <c r="O41" s="5">
        <f>Sheet1!F67</f>
        <v>0.21099006680232232</v>
      </c>
    </row>
    <row r="42" spans="1:15" ht="12.75">
      <c r="A42">
        <v>3.8</v>
      </c>
      <c r="B42">
        <f t="shared" si="1"/>
        <v>94.24669656462552</v>
      </c>
      <c r="C42">
        <f>A42*Sheet1!D29</f>
        <v>91.19999999999999</v>
      </c>
      <c r="E42">
        <f t="shared" si="0"/>
        <v>3.046696564625534</v>
      </c>
      <c r="O42" s="5">
        <f>Sheet1!F67</f>
        <v>0.21099006680232232</v>
      </c>
    </row>
    <row r="43" spans="1:15" ht="12.75">
      <c r="A43">
        <v>3.9</v>
      </c>
      <c r="B43">
        <f t="shared" si="1"/>
        <v>96.80915891606331</v>
      </c>
      <c r="C43">
        <f>A43*Sheet1!D29</f>
        <v>93.6</v>
      </c>
      <c r="E43">
        <f t="shared" si="0"/>
        <v>3.2091589160633225</v>
      </c>
      <c r="O43" s="5">
        <f>Sheet1!F67</f>
        <v>0.21099006680232232</v>
      </c>
    </row>
    <row r="44" spans="1:15" ht="12.75">
      <c r="A44">
        <v>4</v>
      </c>
      <c r="B44">
        <f t="shared" si="1"/>
        <v>99.37584106883716</v>
      </c>
      <c r="C44">
        <f>A44*Sheet1!D29</f>
        <v>96</v>
      </c>
      <c r="E44">
        <f t="shared" si="0"/>
        <v>3.375841068837157</v>
      </c>
      <c r="O44" s="5">
        <f>Sheet1!F67</f>
        <v>0.21099006680232232</v>
      </c>
    </row>
    <row r="45" spans="1:15" ht="12.75">
      <c r="A45">
        <v>4.1</v>
      </c>
      <c r="B45">
        <f t="shared" si="1"/>
        <v>101.94674302294703</v>
      </c>
      <c r="C45">
        <f>A45*Sheet1!D29</f>
        <v>98.39999999999999</v>
      </c>
      <c r="E45">
        <f t="shared" si="0"/>
        <v>3.546743022947038</v>
      </c>
      <c r="O45" s="5">
        <f>Sheet1!F67</f>
        <v>0.21099006680232232</v>
      </c>
    </row>
    <row r="46" spans="1:15" ht="12.75">
      <c r="A46">
        <v>4.2</v>
      </c>
      <c r="B46">
        <f t="shared" si="1"/>
        <v>104.52186477839298</v>
      </c>
      <c r="C46">
        <f>A46*Sheet1!D29</f>
        <v>100.80000000000001</v>
      </c>
      <c r="E46">
        <f t="shared" si="0"/>
        <v>3.7218647783929657</v>
      </c>
      <c r="O46" s="5">
        <f>Sheet1!F67</f>
        <v>0.21099006680232232</v>
      </c>
    </row>
    <row r="47" spans="1:15" ht="12.75">
      <c r="A47">
        <v>4.3</v>
      </c>
      <c r="B47">
        <f t="shared" si="1"/>
        <v>107.10120633517492</v>
      </c>
      <c r="C47">
        <f>A47*Sheet1!D29</f>
        <v>103.19999999999999</v>
      </c>
      <c r="E47">
        <f t="shared" si="0"/>
        <v>3.9012063351749395</v>
      </c>
      <c r="O47" s="5">
        <f>Sheet1!F67</f>
        <v>0.21099006680232232</v>
      </c>
    </row>
    <row r="48" spans="1:15" ht="12.75">
      <c r="A48">
        <v>4.4</v>
      </c>
      <c r="B48">
        <f t="shared" si="1"/>
        <v>109.68476769329297</v>
      </c>
      <c r="C48">
        <f>A48*Sheet1!D29</f>
        <v>105.60000000000001</v>
      </c>
      <c r="E48">
        <f t="shared" si="0"/>
        <v>4.084767693292961</v>
      </c>
      <c r="O48" s="5">
        <f>Sheet1!F67</f>
        <v>0.21099006680232232</v>
      </c>
    </row>
    <row r="49" spans="1:15" ht="12.75">
      <c r="A49">
        <v>4.5</v>
      </c>
      <c r="B49">
        <f t="shared" si="1"/>
        <v>112.27254885274702</v>
      </c>
      <c r="C49">
        <f>A49*Sheet1!D29</f>
        <v>108</v>
      </c>
      <c r="E49">
        <f t="shared" si="0"/>
        <v>4.272548852747027</v>
      </c>
      <c r="O49" s="5">
        <f>Sheet1!F67</f>
        <v>0.21099006680232232</v>
      </c>
    </row>
    <row r="50" spans="1:15" ht="12.75">
      <c r="A50">
        <v>4.6</v>
      </c>
      <c r="B50">
        <f t="shared" si="1"/>
        <v>114.86454981353714</v>
      </c>
      <c r="C50">
        <f>A50*Sheet1!D29</f>
        <v>110.39999999999999</v>
      </c>
      <c r="E50">
        <f t="shared" si="0"/>
        <v>4.46454981353714</v>
      </c>
      <c r="O50" s="5">
        <f>Sheet1!F67</f>
        <v>0.21099006680232232</v>
      </c>
    </row>
    <row r="51" spans="1:15" ht="12.75">
      <c r="A51">
        <v>4.7</v>
      </c>
      <c r="B51">
        <f t="shared" si="1"/>
        <v>117.46077057566332</v>
      </c>
      <c r="C51">
        <f>A51*Sheet1!D29</f>
        <v>112.80000000000001</v>
      </c>
      <c r="E51">
        <f t="shared" si="0"/>
        <v>4.6607705756633</v>
      </c>
      <c r="O51" s="5">
        <f>Sheet1!F67</f>
        <v>0.21099006680232232</v>
      </c>
    </row>
    <row r="52" spans="1:15" ht="12.75">
      <c r="A52">
        <v>4.8</v>
      </c>
      <c r="B52">
        <f t="shared" si="1"/>
        <v>120.06121113912549</v>
      </c>
      <c r="C52">
        <f>A52*Sheet1!D29</f>
        <v>115.19999999999999</v>
      </c>
      <c r="E52">
        <f t="shared" si="0"/>
        <v>4.861211139125506</v>
      </c>
      <c r="O52" s="5">
        <f>Sheet1!F67</f>
        <v>0.21099006680232232</v>
      </c>
    </row>
    <row r="53" spans="1:15" ht="12.75">
      <c r="A53">
        <v>4.9</v>
      </c>
      <c r="B53">
        <f t="shared" si="1"/>
        <v>122.66587150392377</v>
      </c>
      <c r="C53">
        <f>A53*Sheet1!D29</f>
        <v>117.60000000000001</v>
      </c>
      <c r="E53">
        <f t="shared" si="0"/>
        <v>5.06587150392376</v>
      </c>
      <c r="O53" s="5">
        <f>Sheet1!F67</f>
        <v>0.21099006680232232</v>
      </c>
    </row>
    <row r="54" spans="1:15" ht="12.75">
      <c r="A54">
        <v>5</v>
      </c>
      <c r="B54">
        <f t="shared" si="1"/>
        <v>125.27475167005805</v>
      </c>
      <c r="C54">
        <f>A54*Sheet1!D29</f>
        <v>120</v>
      </c>
      <c r="E54">
        <f t="shared" si="0"/>
        <v>5.274751670058058</v>
      </c>
      <c r="O54" s="5">
        <f>Sheet1!F67</f>
        <v>0.21099006680232232</v>
      </c>
    </row>
    <row r="55" spans="1:15" ht="12.75">
      <c r="A55">
        <v>5.1</v>
      </c>
      <c r="B55">
        <f t="shared" si="1"/>
        <v>127.8878516375284</v>
      </c>
      <c r="C55">
        <f>A55*Sheet1!D29</f>
        <v>122.39999999999999</v>
      </c>
      <c r="E55">
        <f t="shared" si="0"/>
        <v>5.487851637528403</v>
      </c>
      <c r="O55" s="5">
        <f>Sheet1!F67</f>
        <v>0.21099006680232232</v>
      </c>
    </row>
    <row r="56" spans="1:15" ht="12.75">
      <c r="A56">
        <v>5.2</v>
      </c>
      <c r="B56">
        <f t="shared" si="1"/>
        <v>130.5051714063348</v>
      </c>
      <c r="C56">
        <f>A56*Sheet1!D29</f>
        <v>124.80000000000001</v>
      </c>
      <c r="E56">
        <f t="shared" si="0"/>
        <v>5.705171406334796</v>
      </c>
      <c r="O56" s="5">
        <f>Sheet1!F67</f>
        <v>0.21099006680232232</v>
      </c>
    </row>
    <row r="57" spans="1:15" ht="12.75">
      <c r="A57">
        <v>5.3</v>
      </c>
      <c r="B57">
        <f t="shared" si="1"/>
        <v>133.12671097647723</v>
      </c>
      <c r="C57">
        <f>A57*Sheet1!D29</f>
        <v>127.19999999999999</v>
      </c>
      <c r="E57">
        <f t="shared" si="0"/>
        <v>5.926710976477234</v>
      </c>
      <c r="O57" s="5">
        <f>Sheet1!F67</f>
        <v>0.21099006680232232</v>
      </c>
    </row>
    <row r="58" spans="1:15" ht="12.75">
      <c r="A58">
        <v>5.4</v>
      </c>
      <c r="B58">
        <f t="shared" si="1"/>
        <v>135.75247034795575</v>
      </c>
      <c r="C58">
        <f>A58*Sheet1!D29</f>
        <v>129.60000000000002</v>
      </c>
      <c r="E58">
        <f t="shared" si="0"/>
        <v>6.1524703479557195</v>
      </c>
      <c r="O58" s="5">
        <f>Sheet1!F67</f>
        <v>0.21099006680232232</v>
      </c>
    </row>
    <row r="59" spans="1:15" ht="12.75">
      <c r="A59">
        <v>5.5</v>
      </c>
      <c r="B59">
        <f t="shared" si="1"/>
        <v>138.38244952077025</v>
      </c>
      <c r="C59">
        <f>A59*Sheet1!D29</f>
        <v>132</v>
      </c>
      <c r="E59">
        <f t="shared" si="0"/>
        <v>6.38244952077025</v>
      </c>
      <c r="O59" s="5">
        <f>Sheet1!F67</f>
        <v>0.21099006680232232</v>
      </c>
    </row>
    <row r="60" spans="1:15" ht="12.75">
      <c r="A60">
        <v>5.6</v>
      </c>
      <c r="B60">
        <f t="shared" si="1"/>
        <v>141.01664849492082</v>
      </c>
      <c r="C60">
        <f>A60*Sheet1!D29</f>
        <v>134.39999999999998</v>
      </c>
      <c r="E60">
        <f t="shared" si="0"/>
        <v>6.6166484949208275</v>
      </c>
      <c r="O60" s="5">
        <f>Sheet1!F67</f>
        <v>0.21099006680232232</v>
      </c>
    </row>
    <row r="61" spans="1:15" ht="12.75">
      <c r="A61">
        <v>5.7</v>
      </c>
      <c r="B61">
        <f t="shared" si="1"/>
        <v>143.65506727040747</v>
      </c>
      <c r="C61">
        <f>A61*Sheet1!D29</f>
        <v>136.8</v>
      </c>
      <c r="E61">
        <f t="shared" si="0"/>
        <v>6.855067270407453</v>
      </c>
      <c r="O61" s="5">
        <f>Sheet1!F67</f>
        <v>0.21099006680232232</v>
      </c>
    </row>
    <row r="62" spans="1:15" ht="12.75">
      <c r="A62">
        <v>5.8</v>
      </c>
      <c r="B62">
        <f t="shared" si="1"/>
        <v>146.2977058472301</v>
      </c>
      <c r="C62">
        <f>A62*Sheet1!D29</f>
        <v>139.2</v>
      </c>
      <c r="E62">
        <f t="shared" si="0"/>
        <v>7.097705847230123</v>
      </c>
      <c r="O62" s="5">
        <f>Sheet1!F67</f>
        <v>0.21099006680232232</v>
      </c>
    </row>
    <row r="63" spans="1:15" ht="12.75">
      <c r="A63">
        <v>5.9</v>
      </c>
      <c r="B63">
        <f t="shared" si="1"/>
        <v>148.94456422538886</v>
      </c>
      <c r="C63">
        <f>A63*Sheet1!D29</f>
        <v>141.60000000000002</v>
      </c>
      <c r="E63">
        <f t="shared" si="0"/>
        <v>7.34456422538884</v>
      </c>
      <c r="O63" s="5">
        <f>Sheet1!F67</f>
        <v>0.21099006680232232</v>
      </c>
    </row>
    <row r="64" spans="1:15" ht="12.75">
      <c r="A64">
        <v>6</v>
      </c>
      <c r="B64">
        <f t="shared" si="1"/>
        <v>151.5956424048836</v>
      </c>
      <c r="C64">
        <f>A64*Sheet1!D29</f>
        <v>144</v>
      </c>
      <c r="E64">
        <f t="shared" si="0"/>
        <v>7.595642404883604</v>
      </c>
      <c r="O64" s="5">
        <f>Sheet1!F67</f>
        <v>0.21099006680232232</v>
      </c>
    </row>
    <row r="65" spans="1:15" ht="12.75">
      <c r="A65">
        <v>6.1</v>
      </c>
      <c r="B65">
        <f t="shared" si="1"/>
        <v>154.2509403857144</v>
      </c>
      <c r="C65">
        <f>A65*Sheet1!D29</f>
        <v>146.39999999999998</v>
      </c>
      <c r="E65">
        <f t="shared" si="0"/>
        <v>7.850940385714412</v>
      </c>
      <c r="O65" s="5">
        <f>Sheet1!F67</f>
        <v>0.21099006680232232</v>
      </c>
    </row>
    <row r="66" spans="1:15" ht="12.75">
      <c r="A66">
        <v>6.2</v>
      </c>
      <c r="B66">
        <f t="shared" si="1"/>
        <v>156.91045816788127</v>
      </c>
      <c r="C66">
        <f>A66*Sheet1!D29</f>
        <v>148.8</v>
      </c>
      <c r="E66">
        <f t="shared" si="0"/>
        <v>8.110458167881271</v>
      </c>
      <c r="O66" s="5">
        <f>Sheet1!F67</f>
        <v>0.21099006680232232</v>
      </c>
    </row>
    <row r="67" spans="1:15" ht="12.75">
      <c r="A67">
        <v>6.3</v>
      </c>
      <c r="B67">
        <f t="shared" si="1"/>
        <v>159.57419575138417</v>
      </c>
      <c r="C67">
        <f>A67*Sheet1!D29</f>
        <v>151.2</v>
      </c>
      <c r="E67">
        <f t="shared" si="0"/>
        <v>8.374195751384173</v>
      </c>
      <c r="O67" s="5">
        <f>Sheet1!F67</f>
        <v>0.21099006680232232</v>
      </c>
    </row>
    <row r="68" spans="1:15" ht="12.75">
      <c r="A68">
        <v>6.4</v>
      </c>
      <c r="B68">
        <f t="shared" si="1"/>
        <v>162.24215313622315</v>
      </c>
      <c r="C68">
        <f>A68*Sheet1!D29</f>
        <v>153.60000000000002</v>
      </c>
      <c r="E68">
        <f t="shared" si="0"/>
        <v>8.642153136223124</v>
      </c>
      <c r="O68" s="5">
        <f>Sheet1!F67</f>
        <v>0.21099006680232232</v>
      </c>
    </row>
    <row r="69" spans="1:15" ht="12.75">
      <c r="A69">
        <v>6.5</v>
      </c>
      <c r="B69">
        <f t="shared" si="1"/>
        <v>164.91433032239811</v>
      </c>
      <c r="C69">
        <f>A69*Sheet1!D29</f>
        <v>156</v>
      </c>
      <c r="E69">
        <f t="shared" si="0"/>
        <v>8.914330322398119</v>
      </c>
      <c r="O69" s="5">
        <f>Sheet1!F67</f>
        <v>0.21099006680232232</v>
      </c>
    </row>
    <row r="70" spans="1:15" ht="12.75">
      <c r="A70">
        <v>6.6</v>
      </c>
      <c r="B70">
        <f t="shared" si="1"/>
        <v>167.59072730990914</v>
      </c>
      <c r="C70">
        <f>A70*Sheet1!D29</f>
        <v>158.39999999999998</v>
      </c>
      <c r="E70">
        <f aca="true" t="shared" si="3" ref="E70:E133">(A70*A70)*O70</f>
        <v>9.190727309909159</v>
      </c>
      <c r="O70" s="5">
        <f>Sheet1!F67</f>
        <v>0.21099006680232232</v>
      </c>
    </row>
    <row r="71" spans="1:15" ht="12.75">
      <c r="A71">
        <v>6.7</v>
      </c>
      <c r="B71">
        <f t="shared" si="1"/>
        <v>170.27134409875626</v>
      </c>
      <c r="C71">
        <f>A71*Sheet1!D29</f>
        <v>160.8</v>
      </c>
      <c r="E71">
        <f t="shared" si="3"/>
        <v>9.47134409875625</v>
      </c>
      <c r="O71" s="5">
        <f>Sheet1!F67</f>
        <v>0.21099006680232232</v>
      </c>
    </row>
    <row r="72" spans="1:15" ht="12.75">
      <c r="A72">
        <v>6.8</v>
      </c>
      <c r="B72">
        <f aca="true" t="shared" si="4" ref="B72:B135">C72+E72</f>
        <v>172.95618068893938</v>
      </c>
      <c r="C72">
        <f>A72*Sheet1!D29</f>
        <v>163.2</v>
      </c>
      <c r="E72">
        <f t="shared" si="3"/>
        <v>9.756180688939383</v>
      </c>
      <c r="O72" s="5">
        <f>Sheet1!F67</f>
        <v>0.21099006680232232</v>
      </c>
    </row>
    <row r="73" spans="1:15" ht="12.75">
      <c r="A73">
        <v>6.9</v>
      </c>
      <c r="B73">
        <f t="shared" si="4"/>
        <v>175.6452370804586</v>
      </c>
      <c r="C73">
        <f>A73*Sheet1!D29</f>
        <v>165.60000000000002</v>
      </c>
      <c r="E73">
        <f t="shared" si="3"/>
        <v>10.045237080458568</v>
      </c>
      <c r="O73" s="5">
        <f>Sheet1!F67</f>
        <v>0.21099006680232232</v>
      </c>
    </row>
    <row r="74" spans="1:15" ht="12.75">
      <c r="A74">
        <v>7</v>
      </c>
      <c r="B74">
        <f t="shared" si="4"/>
        <v>178.3385132733138</v>
      </c>
      <c r="C74">
        <f>A74*Sheet1!D29</f>
        <v>168</v>
      </c>
      <c r="E74">
        <f t="shared" si="3"/>
        <v>10.338513273313794</v>
      </c>
      <c r="O74" s="5">
        <f>Sheet1!F67</f>
        <v>0.21099006680232232</v>
      </c>
    </row>
    <row r="75" spans="1:15" ht="12.75">
      <c r="A75">
        <v>7.1</v>
      </c>
      <c r="B75">
        <f t="shared" si="4"/>
        <v>181.03600926750505</v>
      </c>
      <c r="C75">
        <f>A75*Sheet1!D29</f>
        <v>170.39999999999998</v>
      </c>
      <c r="E75">
        <f t="shared" si="3"/>
        <v>10.636009267505068</v>
      </c>
      <c r="O75" s="5">
        <f>Sheet1!F67</f>
        <v>0.21099006680232232</v>
      </c>
    </row>
    <row r="76" spans="1:15" ht="12.75">
      <c r="A76">
        <v>7.2</v>
      </c>
      <c r="B76">
        <f t="shared" si="4"/>
        <v>183.7377250630324</v>
      </c>
      <c r="C76">
        <f>A76*Sheet1!D29</f>
        <v>172.8</v>
      </c>
      <c r="E76">
        <f t="shared" si="3"/>
        <v>10.93772506303239</v>
      </c>
      <c r="O76" s="5">
        <f>Sheet1!F67</f>
        <v>0.21099006680232232</v>
      </c>
    </row>
    <row r="77" spans="1:15" ht="12.75">
      <c r="A77">
        <v>7.3</v>
      </c>
      <c r="B77">
        <f t="shared" si="4"/>
        <v>186.44366065989576</v>
      </c>
      <c r="C77">
        <f>A77*Sheet1!D29</f>
        <v>175.2</v>
      </c>
      <c r="E77">
        <f t="shared" si="3"/>
        <v>11.243660659895756</v>
      </c>
      <c r="O77" s="5">
        <f>Sheet1!F67</f>
        <v>0.21099006680232232</v>
      </c>
    </row>
    <row r="78" spans="1:15" ht="12.75">
      <c r="A78">
        <v>7.4</v>
      </c>
      <c r="B78">
        <f t="shared" si="4"/>
        <v>189.1538160580952</v>
      </c>
      <c r="C78">
        <f>A78*Sheet1!D29</f>
        <v>177.60000000000002</v>
      </c>
      <c r="E78">
        <f t="shared" si="3"/>
        <v>11.55381605809517</v>
      </c>
      <c r="O78" s="5">
        <f>Sheet1!F67</f>
        <v>0.21099006680232232</v>
      </c>
    </row>
    <row r="79" spans="1:15" ht="12.75">
      <c r="A79">
        <v>7.5</v>
      </c>
      <c r="B79">
        <f t="shared" si="4"/>
        <v>191.86819125763063</v>
      </c>
      <c r="C79">
        <f>A79*Sheet1!D29</f>
        <v>180</v>
      </c>
      <c r="E79">
        <f t="shared" si="3"/>
        <v>11.868191257630631</v>
      </c>
      <c r="O79" s="5">
        <f>Sheet1!F67</f>
        <v>0.21099006680232232</v>
      </c>
    </row>
    <row r="80" spans="1:15" ht="12.75">
      <c r="A80">
        <v>7.6</v>
      </c>
      <c r="B80">
        <f t="shared" si="4"/>
        <v>194.58678625850212</v>
      </c>
      <c r="C80">
        <f>A80*Sheet1!D29</f>
        <v>182.39999999999998</v>
      </c>
      <c r="E80">
        <f t="shared" si="3"/>
        <v>12.186786258502137</v>
      </c>
      <c r="O80" s="5">
        <f>Sheet1!F67</f>
        <v>0.21099006680232232</v>
      </c>
    </row>
    <row r="81" spans="1:15" ht="12.75">
      <c r="A81">
        <v>7.7</v>
      </c>
      <c r="B81">
        <f t="shared" si="4"/>
        <v>197.3096010607097</v>
      </c>
      <c r="C81">
        <f>A81*Sheet1!D29</f>
        <v>184.8</v>
      </c>
      <c r="E81">
        <f t="shared" si="3"/>
        <v>12.509601060709691</v>
      </c>
      <c r="O81" s="5">
        <f>Sheet1!F67</f>
        <v>0.21099006680232232</v>
      </c>
    </row>
    <row r="82" spans="1:15" ht="12.75">
      <c r="A82">
        <v>7.8</v>
      </c>
      <c r="B82">
        <f t="shared" si="4"/>
        <v>200.03663566425328</v>
      </c>
      <c r="C82">
        <f>A82*Sheet1!D29</f>
        <v>187.2</v>
      </c>
      <c r="E82">
        <f t="shared" si="3"/>
        <v>12.83663566425329</v>
      </c>
      <c r="O82" s="5">
        <f>Sheet1!F67</f>
        <v>0.21099006680232232</v>
      </c>
    </row>
    <row r="83" spans="1:15" ht="12.75">
      <c r="A83">
        <v>7.9</v>
      </c>
      <c r="B83">
        <f t="shared" si="4"/>
        <v>202.76789006913296</v>
      </c>
      <c r="C83">
        <f>A83*Sheet1!D29</f>
        <v>189.60000000000002</v>
      </c>
      <c r="E83">
        <f t="shared" si="3"/>
        <v>13.167890069132937</v>
      </c>
      <c r="O83" s="5">
        <f>Sheet1!F67</f>
        <v>0.21099006680232232</v>
      </c>
    </row>
    <row r="84" spans="1:15" ht="12.75">
      <c r="A84">
        <v>8</v>
      </c>
      <c r="B84">
        <f t="shared" si="4"/>
        <v>205.50336427534862</v>
      </c>
      <c r="C84">
        <f>A84*Sheet1!D29</f>
        <v>192</v>
      </c>
      <c r="E84">
        <f t="shared" si="3"/>
        <v>13.503364275348629</v>
      </c>
      <c r="O84" s="5">
        <f>Sheet1!F67</f>
        <v>0.21099006680232232</v>
      </c>
    </row>
    <row r="85" spans="1:15" ht="12.75">
      <c r="A85">
        <v>8.1</v>
      </c>
      <c r="B85">
        <f t="shared" si="4"/>
        <v>208.24305828290034</v>
      </c>
      <c r="C85">
        <f>A85*Sheet1!D29</f>
        <v>194.39999999999998</v>
      </c>
      <c r="E85">
        <f t="shared" si="3"/>
        <v>13.843058282900367</v>
      </c>
      <c r="O85" s="5">
        <f>Sheet1!F67</f>
        <v>0.21099006680232232</v>
      </c>
    </row>
    <row r="86" spans="1:15" ht="12.75">
      <c r="A86">
        <v>8.2</v>
      </c>
      <c r="B86">
        <f t="shared" si="4"/>
        <v>210.98697209178815</v>
      </c>
      <c r="C86">
        <f>A86*Sheet1!D29</f>
        <v>196.79999999999998</v>
      </c>
      <c r="E86">
        <f t="shared" si="3"/>
        <v>14.186972091788151</v>
      </c>
      <c r="O86" s="5">
        <f>Sheet1!F67</f>
        <v>0.21099006680232232</v>
      </c>
    </row>
    <row r="87" spans="1:15" ht="12.75">
      <c r="A87">
        <v>8.3</v>
      </c>
      <c r="B87">
        <f t="shared" si="4"/>
        <v>213.735105702012</v>
      </c>
      <c r="C87">
        <f>A87*Sheet1!D29</f>
        <v>199.20000000000002</v>
      </c>
      <c r="E87">
        <f t="shared" si="3"/>
        <v>14.535105702011988</v>
      </c>
      <c r="O87" s="5">
        <f>Sheet1!F67</f>
        <v>0.21099006680232232</v>
      </c>
    </row>
    <row r="88" spans="1:15" ht="12.75">
      <c r="A88">
        <v>8.4</v>
      </c>
      <c r="B88">
        <f t="shared" si="4"/>
        <v>216.48745911357187</v>
      </c>
      <c r="C88">
        <f>A88*Sheet1!D29</f>
        <v>201.60000000000002</v>
      </c>
      <c r="E88">
        <f t="shared" si="3"/>
        <v>14.887459113571863</v>
      </c>
      <c r="O88" s="5">
        <f>Sheet1!F67</f>
        <v>0.21099006680232232</v>
      </c>
    </row>
    <row r="89" spans="1:15" ht="12.75">
      <c r="A89">
        <v>8.5</v>
      </c>
      <c r="B89">
        <f t="shared" si="4"/>
        <v>219.2440323264678</v>
      </c>
      <c r="C89">
        <f>A89*Sheet1!D29</f>
        <v>204</v>
      </c>
      <c r="E89">
        <f t="shared" si="3"/>
        <v>15.244032326467789</v>
      </c>
      <c r="O89" s="5">
        <f>Sheet1!F67</f>
        <v>0.21099006680232232</v>
      </c>
    </row>
    <row r="90" spans="1:15" ht="12.75">
      <c r="A90">
        <v>8.6</v>
      </c>
      <c r="B90">
        <f t="shared" si="4"/>
        <v>222.00482534069974</v>
      </c>
      <c r="C90">
        <f>A90*Sheet1!D29</f>
        <v>206.39999999999998</v>
      </c>
      <c r="E90">
        <f t="shared" si="3"/>
        <v>15.604825340699758</v>
      </c>
      <c r="O90" s="5">
        <f>Sheet1!F67</f>
        <v>0.21099006680232232</v>
      </c>
    </row>
    <row r="91" spans="1:15" ht="12.75">
      <c r="A91">
        <v>8.7</v>
      </c>
      <c r="B91">
        <f t="shared" si="4"/>
        <v>224.76983815626775</v>
      </c>
      <c r="C91">
        <f>A91*Sheet1!D29</f>
        <v>208.79999999999998</v>
      </c>
      <c r="E91">
        <f t="shared" si="3"/>
        <v>15.969838156267773</v>
      </c>
      <c r="O91" s="5">
        <f>Sheet1!F67</f>
        <v>0.21099006680232232</v>
      </c>
    </row>
    <row r="92" spans="1:15" ht="12.75">
      <c r="A92">
        <v>8.8</v>
      </c>
      <c r="B92">
        <f t="shared" si="4"/>
        <v>227.53907077317186</v>
      </c>
      <c r="C92">
        <f>A92*Sheet1!D29</f>
        <v>211.20000000000002</v>
      </c>
      <c r="E92">
        <f t="shared" si="3"/>
        <v>16.339070773171844</v>
      </c>
      <c r="O92" s="5">
        <f>Sheet1!F67</f>
        <v>0.21099006680232232</v>
      </c>
    </row>
    <row r="93" spans="1:15" ht="12.75">
      <c r="A93">
        <v>8.9</v>
      </c>
      <c r="B93">
        <f t="shared" si="4"/>
        <v>230.31252319141197</v>
      </c>
      <c r="C93">
        <f>A93*Sheet1!D29</f>
        <v>213.60000000000002</v>
      </c>
      <c r="E93">
        <f t="shared" si="3"/>
        <v>16.712523191411954</v>
      </c>
      <c r="O93" s="5">
        <f>Sheet1!F67</f>
        <v>0.21099006680232232</v>
      </c>
    </row>
    <row r="94" spans="1:15" ht="12.75">
      <c r="A94">
        <v>9</v>
      </c>
      <c r="B94">
        <f t="shared" si="4"/>
        <v>233.09019541098812</v>
      </c>
      <c r="C94">
        <f>A94*Sheet1!D29</f>
        <v>216</v>
      </c>
      <c r="E94">
        <f t="shared" si="3"/>
        <v>17.09019541098811</v>
      </c>
      <c r="O94" s="5">
        <f>Sheet1!F67</f>
        <v>0.21099006680232232</v>
      </c>
    </row>
    <row r="95" spans="1:15" ht="12.75">
      <c r="A95">
        <v>9.1</v>
      </c>
      <c r="B95">
        <f t="shared" si="4"/>
        <v>235.8720874319003</v>
      </c>
      <c r="C95">
        <f>A95*Sheet1!D29</f>
        <v>218.39999999999998</v>
      </c>
      <c r="E95">
        <f t="shared" si="3"/>
        <v>17.47208743190031</v>
      </c>
      <c r="O95" s="5">
        <f>Sheet1!F67</f>
        <v>0.21099006680232232</v>
      </c>
    </row>
    <row r="96" spans="1:15" ht="12.75">
      <c r="A96">
        <v>9.2</v>
      </c>
      <c r="B96">
        <f t="shared" si="4"/>
        <v>238.65819925414854</v>
      </c>
      <c r="C96">
        <f>A96*Sheet1!D29</f>
        <v>220.79999999999998</v>
      </c>
      <c r="E96">
        <f t="shared" si="3"/>
        <v>17.85819925414856</v>
      </c>
      <c r="O96" s="5">
        <f>Sheet1!F67</f>
        <v>0.21099006680232232</v>
      </c>
    </row>
    <row r="97" spans="1:15" ht="12.75">
      <c r="A97">
        <v>9.3</v>
      </c>
      <c r="B97">
        <f t="shared" si="4"/>
        <v>241.44853087773288</v>
      </c>
      <c r="C97">
        <f>A97*Sheet1!D29</f>
        <v>223.20000000000002</v>
      </c>
      <c r="E97">
        <f t="shared" si="3"/>
        <v>18.24853087773286</v>
      </c>
      <c r="O97" s="5">
        <f>Sheet1!F67</f>
        <v>0.21099006680232232</v>
      </c>
    </row>
    <row r="98" spans="1:15" ht="12.75">
      <c r="A98">
        <v>9.4</v>
      </c>
      <c r="B98">
        <f t="shared" si="4"/>
        <v>244.24308230265322</v>
      </c>
      <c r="C98">
        <f>A98*Sheet1!D29</f>
        <v>225.60000000000002</v>
      </c>
      <c r="E98">
        <f t="shared" si="3"/>
        <v>18.6430823026532</v>
      </c>
      <c r="O98" s="5">
        <f>Sheet1!F67</f>
        <v>0.21099006680232232</v>
      </c>
    </row>
    <row r="99" spans="1:15" ht="12.75">
      <c r="A99">
        <v>9.5</v>
      </c>
      <c r="B99">
        <f t="shared" si="4"/>
        <v>247.0418535289096</v>
      </c>
      <c r="C99">
        <f>A99*Sheet1!D29</f>
        <v>228</v>
      </c>
      <c r="E99">
        <f t="shared" si="3"/>
        <v>19.04185352890959</v>
      </c>
      <c r="O99" s="5">
        <f>Sheet1!F67</f>
        <v>0.21099006680232232</v>
      </c>
    </row>
    <row r="100" spans="1:15" ht="12.75">
      <c r="A100">
        <v>9.6</v>
      </c>
      <c r="B100">
        <f t="shared" si="4"/>
        <v>249.844844556502</v>
      </c>
      <c r="C100">
        <f>A100*Sheet1!D29</f>
        <v>230.39999999999998</v>
      </c>
      <c r="E100">
        <f t="shared" si="3"/>
        <v>19.444844556502023</v>
      </c>
      <c r="O100" s="5">
        <f>Sheet1!F67</f>
        <v>0.21099006680232232</v>
      </c>
    </row>
    <row r="101" spans="1:15" ht="12.75">
      <c r="A101">
        <v>9.7</v>
      </c>
      <c r="B101">
        <f t="shared" si="4"/>
        <v>252.6520553854305</v>
      </c>
      <c r="C101">
        <f>A101*Sheet1!D29</f>
        <v>232.79999999999998</v>
      </c>
      <c r="E101">
        <f t="shared" si="3"/>
        <v>19.852055385430504</v>
      </c>
      <c r="O101" s="5">
        <f>Sheet1!F67</f>
        <v>0.21099006680232232</v>
      </c>
    </row>
    <row r="102" spans="1:15" ht="12.75">
      <c r="A102">
        <v>9.8</v>
      </c>
      <c r="B102">
        <f t="shared" si="4"/>
        <v>255.46348601569505</v>
      </c>
      <c r="C102">
        <f>A102*Sheet1!D29</f>
        <v>235.20000000000002</v>
      </c>
      <c r="E102">
        <f t="shared" si="3"/>
        <v>20.26348601569504</v>
      </c>
      <c r="O102" s="5">
        <f>Sheet1!F67</f>
        <v>0.21099006680232232</v>
      </c>
    </row>
    <row r="103" spans="1:15" ht="12.75">
      <c r="A103">
        <v>9.9</v>
      </c>
      <c r="B103">
        <f t="shared" si="4"/>
        <v>258.2791364472956</v>
      </c>
      <c r="C103">
        <f>A103*Sheet1!D29</f>
        <v>237.60000000000002</v>
      </c>
      <c r="E103">
        <f t="shared" si="3"/>
        <v>20.679136447295612</v>
      </c>
      <c r="O103" s="5">
        <f>Sheet1!F67</f>
        <v>0.21099006680232232</v>
      </c>
    </row>
    <row r="104" spans="1:15" ht="12.75">
      <c r="A104">
        <v>10</v>
      </c>
      <c r="B104">
        <f t="shared" si="4"/>
        <v>261.0990066802322</v>
      </c>
      <c r="C104">
        <f>A104*Sheet1!D29</f>
        <v>240</v>
      </c>
      <c r="E104">
        <f t="shared" si="3"/>
        <v>21.099006680232232</v>
      </c>
      <c r="O104" s="5">
        <f>Sheet1!F67</f>
        <v>0.21099006680232232</v>
      </c>
    </row>
    <row r="105" spans="1:15" ht="12.75">
      <c r="A105">
        <v>10.1</v>
      </c>
      <c r="B105">
        <f t="shared" si="4"/>
        <v>263.9230967145049</v>
      </c>
      <c r="C105">
        <f>A105*Sheet1!D29</f>
        <v>242.39999999999998</v>
      </c>
      <c r="E105">
        <f t="shared" si="3"/>
        <v>21.5230967145049</v>
      </c>
      <c r="O105" s="5">
        <f>Sheet1!F67</f>
        <v>0.21099006680232232</v>
      </c>
    </row>
    <row r="106" spans="1:15" ht="12.75">
      <c r="A106">
        <v>10.2</v>
      </c>
      <c r="B106">
        <f t="shared" si="4"/>
        <v>266.7514065501136</v>
      </c>
      <c r="C106">
        <f>A106*Sheet1!D29</f>
        <v>244.79999999999998</v>
      </c>
      <c r="E106">
        <f t="shared" si="3"/>
        <v>21.951406550113614</v>
      </c>
      <c r="O106" s="5">
        <f>Sheet1!F67</f>
        <v>0.21099006680232232</v>
      </c>
    </row>
    <row r="107" spans="1:15" ht="12.75">
      <c r="A107">
        <v>10.3</v>
      </c>
      <c r="B107">
        <f t="shared" si="4"/>
        <v>269.5839361870584</v>
      </c>
      <c r="C107">
        <f>A107*Sheet1!D29</f>
        <v>247.20000000000002</v>
      </c>
      <c r="E107">
        <f t="shared" si="3"/>
        <v>22.383936187058378</v>
      </c>
      <c r="O107" s="5">
        <f>Sheet1!F67</f>
        <v>0.21099006680232232</v>
      </c>
    </row>
    <row r="108" spans="1:15" ht="12.75">
      <c r="A108">
        <v>10.4</v>
      </c>
      <c r="B108">
        <f t="shared" si="4"/>
        <v>272.4206856253392</v>
      </c>
      <c r="C108">
        <f>A108*Sheet1!D29</f>
        <v>249.60000000000002</v>
      </c>
      <c r="E108">
        <f t="shared" si="3"/>
        <v>22.820685625339184</v>
      </c>
      <c r="O108" s="5">
        <f>Sheet1!F67</f>
        <v>0.21099006680232232</v>
      </c>
    </row>
    <row r="109" spans="1:15" ht="12.75">
      <c r="A109">
        <v>10.5</v>
      </c>
      <c r="B109">
        <f t="shared" si="4"/>
        <v>275.26165486495603</v>
      </c>
      <c r="C109">
        <f>A109*Sheet1!D29</f>
        <v>252</v>
      </c>
      <c r="E109">
        <f t="shared" si="3"/>
        <v>23.261654864956036</v>
      </c>
      <c r="O109" s="5">
        <f>Sheet1!F67</f>
        <v>0.21099006680232232</v>
      </c>
    </row>
    <row r="110" spans="1:15" ht="12.75">
      <c r="A110">
        <v>10.6</v>
      </c>
      <c r="B110">
        <f t="shared" si="4"/>
        <v>278.10684390590893</v>
      </c>
      <c r="C110">
        <f>A110*Sheet1!D29</f>
        <v>254.39999999999998</v>
      </c>
      <c r="E110">
        <f t="shared" si="3"/>
        <v>23.706843905908936</v>
      </c>
      <c r="O110" s="5">
        <f>Sheet1!F67</f>
        <v>0.21099006680232232</v>
      </c>
    </row>
    <row r="111" spans="1:15" ht="12.75">
      <c r="A111">
        <v>10.7</v>
      </c>
      <c r="B111">
        <f t="shared" si="4"/>
        <v>280.9562527481978</v>
      </c>
      <c r="C111">
        <f>A111*Sheet1!D29</f>
        <v>256.79999999999995</v>
      </c>
      <c r="E111">
        <f t="shared" si="3"/>
        <v>24.15625274819788</v>
      </c>
      <c r="O111" s="5">
        <f>Sheet1!F67</f>
        <v>0.21099006680232232</v>
      </c>
    </row>
    <row r="112" spans="1:15" ht="12.75">
      <c r="A112">
        <v>10.8</v>
      </c>
      <c r="B112">
        <f t="shared" si="4"/>
        <v>283.8098813918229</v>
      </c>
      <c r="C112">
        <f>A112*Sheet1!D29</f>
        <v>259.20000000000005</v>
      </c>
      <c r="E112">
        <f t="shared" si="3"/>
        <v>24.609881391822878</v>
      </c>
      <c r="O112" s="5">
        <f>Sheet1!F67</f>
        <v>0.21099006680232232</v>
      </c>
    </row>
    <row r="113" spans="1:15" ht="12.75">
      <c r="A113">
        <v>10.9</v>
      </c>
      <c r="B113">
        <f t="shared" si="4"/>
        <v>286.66772983678396</v>
      </c>
      <c r="C113">
        <f>A113*Sheet1!D29</f>
        <v>261.6</v>
      </c>
      <c r="E113">
        <f t="shared" si="3"/>
        <v>25.067729836783915</v>
      </c>
      <c r="O113" s="5">
        <f>Sheet1!F67</f>
        <v>0.21099006680232232</v>
      </c>
    </row>
    <row r="114" spans="1:15" ht="12.75">
      <c r="A114">
        <v>11</v>
      </c>
      <c r="B114">
        <f t="shared" si="4"/>
        <v>289.529798083081</v>
      </c>
      <c r="C114">
        <f>A114*Sheet1!D29</f>
        <v>264</v>
      </c>
      <c r="E114">
        <f t="shared" si="3"/>
        <v>25.529798083081</v>
      </c>
      <c r="O114" s="5">
        <f>Sheet1!F67</f>
        <v>0.21099006680232232</v>
      </c>
    </row>
    <row r="115" spans="1:15" ht="12.75">
      <c r="A115">
        <v>11.1</v>
      </c>
      <c r="B115">
        <f t="shared" si="4"/>
        <v>292.39608613071414</v>
      </c>
      <c r="C115">
        <f>A115*Sheet1!D29</f>
        <v>266.4</v>
      </c>
      <c r="E115">
        <f t="shared" si="3"/>
        <v>25.996086130714133</v>
      </c>
      <c r="O115" s="5">
        <f>Sheet1!F67</f>
        <v>0.21099006680232232</v>
      </c>
    </row>
    <row r="116" spans="1:15" ht="12.75">
      <c r="A116">
        <v>11.2</v>
      </c>
      <c r="B116">
        <f t="shared" si="4"/>
        <v>295.26659397968325</v>
      </c>
      <c r="C116">
        <f>A116*Sheet1!D29</f>
        <v>268.79999999999995</v>
      </c>
      <c r="E116">
        <f t="shared" si="3"/>
        <v>26.46659397968331</v>
      </c>
      <c r="O116" s="5">
        <f>Sheet1!F67</f>
        <v>0.21099006680232232</v>
      </c>
    </row>
    <row r="117" spans="1:15" ht="12.75">
      <c r="A117">
        <v>11.3</v>
      </c>
      <c r="B117">
        <f t="shared" si="4"/>
        <v>298.14132162998857</v>
      </c>
      <c r="C117">
        <f>A117*Sheet1!D29</f>
        <v>271.20000000000005</v>
      </c>
      <c r="E117">
        <f t="shared" si="3"/>
        <v>26.94132162998854</v>
      </c>
      <c r="O117" s="5">
        <f>Sheet1!F67</f>
        <v>0.21099006680232232</v>
      </c>
    </row>
    <row r="118" spans="1:15" ht="12.75">
      <c r="A118">
        <v>11.4</v>
      </c>
      <c r="B118">
        <f t="shared" si="4"/>
        <v>301.02026908162986</v>
      </c>
      <c r="C118">
        <f>A118*Sheet1!D29</f>
        <v>273.6</v>
      </c>
      <c r="E118">
        <f t="shared" si="3"/>
        <v>27.42026908162981</v>
      </c>
      <c r="O118" s="5">
        <f>Sheet1!F67</f>
        <v>0.21099006680232232</v>
      </c>
    </row>
    <row r="119" spans="1:15" ht="12.75">
      <c r="A119">
        <v>11.5</v>
      </c>
      <c r="B119">
        <f t="shared" si="4"/>
        <v>303.90343633460714</v>
      </c>
      <c r="C119">
        <f>A119*Sheet1!D29</f>
        <v>276</v>
      </c>
      <c r="E119">
        <f t="shared" si="3"/>
        <v>27.90343633460713</v>
      </c>
      <c r="O119" s="5">
        <f>Sheet1!F67</f>
        <v>0.21099006680232232</v>
      </c>
    </row>
    <row r="120" spans="1:15" ht="12.75">
      <c r="A120">
        <v>11.6</v>
      </c>
      <c r="B120">
        <f t="shared" si="4"/>
        <v>306.79082338892044</v>
      </c>
      <c r="C120">
        <f>A120*Sheet1!D29</f>
        <v>278.4</v>
      </c>
      <c r="E120">
        <f t="shared" si="3"/>
        <v>28.39082338892049</v>
      </c>
      <c r="O120" s="5">
        <f>Sheet1!F67</f>
        <v>0.21099006680232232</v>
      </c>
    </row>
    <row r="121" spans="1:15" ht="12.75">
      <c r="A121">
        <v>11.7</v>
      </c>
      <c r="B121">
        <f t="shared" si="4"/>
        <v>309.68243024456984</v>
      </c>
      <c r="C121">
        <f>A121*Sheet1!D29</f>
        <v>280.79999999999995</v>
      </c>
      <c r="E121">
        <f t="shared" si="3"/>
        <v>28.8824302445699</v>
      </c>
      <c r="O121" s="5">
        <f>Sheet1!F67</f>
        <v>0.21099006680232232</v>
      </c>
    </row>
    <row r="122" spans="1:15" ht="12.75">
      <c r="A122">
        <v>11.8</v>
      </c>
      <c r="B122">
        <f t="shared" si="4"/>
        <v>312.5782569015554</v>
      </c>
      <c r="C122">
        <f>A122*Sheet1!D29</f>
        <v>283.20000000000005</v>
      </c>
      <c r="E122">
        <f t="shared" si="3"/>
        <v>29.37825690155536</v>
      </c>
      <c r="O122" s="5">
        <f>Sheet1!F67</f>
        <v>0.21099006680232232</v>
      </c>
    </row>
    <row r="123" spans="1:15" ht="12.75">
      <c r="A123">
        <v>11.9</v>
      </c>
      <c r="B123">
        <f t="shared" si="4"/>
        <v>315.4783033598769</v>
      </c>
      <c r="C123">
        <f>A123*Sheet1!D29</f>
        <v>285.6</v>
      </c>
      <c r="E123">
        <f t="shared" si="3"/>
        <v>29.878303359876867</v>
      </c>
      <c r="O123" s="5">
        <f>Sheet1!F67</f>
        <v>0.21099006680232232</v>
      </c>
    </row>
    <row r="124" spans="1:15" ht="12.75">
      <c r="A124">
        <v>12</v>
      </c>
      <c r="B124">
        <f t="shared" si="4"/>
        <v>318.3825696195344</v>
      </c>
      <c r="C124">
        <f>A124*Sheet1!D29</f>
        <v>288</v>
      </c>
      <c r="E124">
        <f t="shared" si="3"/>
        <v>30.382569619534415</v>
      </c>
      <c r="O124" s="5">
        <f>Sheet1!F67</f>
        <v>0.21099006680232232</v>
      </c>
    </row>
    <row r="125" spans="1:15" ht="12.75">
      <c r="A125">
        <v>12.1</v>
      </c>
      <c r="B125">
        <f t="shared" si="4"/>
        <v>321.29105568052796</v>
      </c>
      <c r="C125">
        <f>A125*Sheet1!D29</f>
        <v>290.4</v>
      </c>
      <c r="E125">
        <f t="shared" si="3"/>
        <v>30.891055680528012</v>
      </c>
      <c r="O125" s="5">
        <f>Sheet1!F67</f>
        <v>0.21099006680232232</v>
      </c>
    </row>
    <row r="126" spans="1:15" ht="12.75">
      <c r="A126">
        <v>12.2</v>
      </c>
      <c r="B126">
        <f t="shared" si="4"/>
        <v>324.2037615428576</v>
      </c>
      <c r="C126">
        <f>A126*Sheet1!D29</f>
        <v>292.79999999999995</v>
      </c>
      <c r="E126">
        <f t="shared" si="3"/>
        <v>31.403761542857648</v>
      </c>
      <c r="O126" s="5">
        <f>Sheet1!F67</f>
        <v>0.21099006680232232</v>
      </c>
    </row>
    <row r="127" spans="1:15" ht="12.75">
      <c r="A127">
        <v>12.3</v>
      </c>
      <c r="B127">
        <f t="shared" si="4"/>
        <v>327.12068720652337</v>
      </c>
      <c r="C127">
        <f>A127*Sheet1!D29</f>
        <v>295.20000000000005</v>
      </c>
      <c r="E127">
        <f t="shared" si="3"/>
        <v>31.920687206523347</v>
      </c>
      <c r="O127" s="5">
        <f>Sheet1!F67</f>
        <v>0.21099006680232232</v>
      </c>
    </row>
    <row r="128" spans="1:15" ht="12.75">
      <c r="A128">
        <v>12.4</v>
      </c>
      <c r="B128">
        <f t="shared" si="4"/>
        <v>330.0418326715251</v>
      </c>
      <c r="C128">
        <f>A128*Sheet1!D29</f>
        <v>297.6</v>
      </c>
      <c r="E128">
        <f t="shared" si="3"/>
        <v>32.441832671525084</v>
      </c>
      <c r="O128" s="5">
        <f>Sheet1!F67</f>
        <v>0.21099006680232232</v>
      </c>
    </row>
    <row r="129" spans="1:15" ht="12.75">
      <c r="A129">
        <v>12.5</v>
      </c>
      <c r="B129">
        <f t="shared" si="4"/>
        <v>332.96719793786286</v>
      </c>
      <c r="C129">
        <f>A129*Sheet1!D29</f>
        <v>300</v>
      </c>
      <c r="E129">
        <f t="shared" si="3"/>
        <v>32.96719793786286</v>
      </c>
      <c r="O129" s="5">
        <f>Sheet1!F67</f>
        <v>0.21099006680232232</v>
      </c>
    </row>
    <row r="130" spans="1:15" ht="12.75">
      <c r="A130">
        <v>12.6</v>
      </c>
      <c r="B130">
        <f t="shared" si="4"/>
        <v>335.8967830055367</v>
      </c>
      <c r="C130">
        <f>A130*Sheet1!D29</f>
        <v>302.4</v>
      </c>
      <c r="E130">
        <f t="shared" si="3"/>
        <v>33.49678300553669</v>
      </c>
      <c r="O130" s="5">
        <f>Sheet1!F67</f>
        <v>0.21099006680232232</v>
      </c>
    </row>
    <row r="131" spans="1:15" ht="12.75">
      <c r="A131">
        <v>12.7</v>
      </c>
      <c r="B131">
        <f t="shared" si="4"/>
        <v>338.8305878745465</v>
      </c>
      <c r="C131">
        <f>A131*Sheet1!D29</f>
        <v>304.79999999999995</v>
      </c>
      <c r="E131">
        <f t="shared" si="3"/>
        <v>34.03058787454657</v>
      </c>
      <c r="O131" s="5">
        <f>Sheet1!F67</f>
        <v>0.21099006680232232</v>
      </c>
    </row>
    <row r="132" spans="1:15" ht="12.75">
      <c r="A132">
        <v>12.8</v>
      </c>
      <c r="B132">
        <f t="shared" si="4"/>
        <v>341.76861254489256</v>
      </c>
      <c r="C132">
        <f>A132*Sheet1!D29</f>
        <v>307.20000000000005</v>
      </c>
      <c r="E132">
        <f t="shared" si="3"/>
        <v>34.568612544892495</v>
      </c>
      <c r="O132" s="5">
        <f>Sheet1!F67</f>
        <v>0.21099006680232232</v>
      </c>
    </row>
    <row r="133" spans="1:15" ht="12.75">
      <c r="A133">
        <v>12.9</v>
      </c>
      <c r="B133">
        <f t="shared" si="4"/>
        <v>344.7108570165745</v>
      </c>
      <c r="C133">
        <f>A133*Sheet1!D29</f>
        <v>309.6</v>
      </c>
      <c r="E133">
        <f t="shared" si="3"/>
        <v>35.11085701657446</v>
      </c>
      <c r="O133" s="5">
        <f>Sheet1!F67</f>
        <v>0.21099006680232232</v>
      </c>
    </row>
    <row r="134" spans="1:15" ht="12.75">
      <c r="A134">
        <v>13</v>
      </c>
      <c r="B134">
        <f t="shared" si="4"/>
        <v>347.65732128959246</v>
      </c>
      <c r="C134">
        <f>A134*Sheet1!D29</f>
        <v>312</v>
      </c>
      <c r="E134">
        <f aca="true" t="shared" si="5" ref="E134:E197">(A134*A134)*O134</f>
        <v>35.657321289592474</v>
      </c>
      <c r="O134" s="5">
        <f>Sheet1!F67</f>
        <v>0.21099006680232232</v>
      </c>
    </row>
    <row r="135" spans="1:15" ht="12.75">
      <c r="A135">
        <v>13.1</v>
      </c>
      <c r="B135">
        <f t="shared" si="4"/>
        <v>350.6080053639465</v>
      </c>
      <c r="C135">
        <f>A135*Sheet1!D29</f>
        <v>314.4</v>
      </c>
      <c r="E135">
        <f t="shared" si="5"/>
        <v>36.20800536394653</v>
      </c>
      <c r="O135" s="5">
        <f>Sheet1!F67</f>
        <v>0.21099006680232232</v>
      </c>
    </row>
    <row r="136" spans="1:15" ht="12.75">
      <c r="A136">
        <v>13.2</v>
      </c>
      <c r="B136">
        <f aca="true" t="shared" si="6" ref="B136:B199">C136+E136</f>
        <v>353.5629092396366</v>
      </c>
      <c r="C136">
        <f>A136*Sheet1!D29</f>
        <v>316.79999999999995</v>
      </c>
      <c r="E136">
        <f t="shared" si="5"/>
        <v>36.762909239636635</v>
      </c>
      <c r="O136" s="5">
        <f>Sheet1!F67</f>
        <v>0.21099006680232232</v>
      </c>
    </row>
    <row r="137" spans="1:15" ht="12.75">
      <c r="A137">
        <v>13.3</v>
      </c>
      <c r="B137">
        <f t="shared" si="6"/>
        <v>356.52203291666285</v>
      </c>
      <c r="C137">
        <f>A137*Sheet1!D29</f>
        <v>319.20000000000005</v>
      </c>
      <c r="E137">
        <f t="shared" si="5"/>
        <v>37.3220329166628</v>
      </c>
      <c r="O137" s="5">
        <f>Sheet1!F67</f>
        <v>0.21099006680232232</v>
      </c>
    </row>
    <row r="138" spans="1:15" ht="12.75">
      <c r="A138">
        <v>13.4</v>
      </c>
      <c r="B138">
        <f t="shared" si="6"/>
        <v>359.485376395025</v>
      </c>
      <c r="C138">
        <f>A138*Sheet1!D29</f>
        <v>321.6</v>
      </c>
      <c r="E138">
        <f t="shared" si="5"/>
        <v>37.885376395025</v>
      </c>
      <c r="O138" s="5">
        <f>Sheet1!F67</f>
        <v>0.21099006680232232</v>
      </c>
    </row>
    <row r="139" spans="1:15" ht="12.75">
      <c r="A139">
        <v>13.5</v>
      </c>
      <c r="B139">
        <f t="shared" si="6"/>
        <v>362.45293967472327</v>
      </c>
      <c r="C139">
        <f>A139*Sheet1!D29</f>
        <v>324</v>
      </c>
      <c r="E139">
        <f t="shared" si="5"/>
        <v>38.45293967472325</v>
      </c>
      <c r="O139" s="5">
        <f>Sheet1!F67</f>
        <v>0.21099006680232232</v>
      </c>
    </row>
    <row r="140" spans="1:15" ht="12.75">
      <c r="A140">
        <v>13.6</v>
      </c>
      <c r="B140">
        <f t="shared" si="6"/>
        <v>365.4247227557575</v>
      </c>
      <c r="C140">
        <f>A140*Sheet1!D29</f>
        <v>326.4</v>
      </c>
      <c r="E140">
        <f t="shared" si="5"/>
        <v>39.02472275575753</v>
      </c>
      <c r="O140" s="5">
        <f>Sheet1!F67</f>
        <v>0.21099006680232232</v>
      </c>
    </row>
    <row r="141" spans="1:15" ht="12.75">
      <c r="A141">
        <v>13.7</v>
      </c>
      <c r="B141">
        <f t="shared" si="6"/>
        <v>368.4007256381278</v>
      </c>
      <c r="C141">
        <f>A141*Sheet1!D29</f>
        <v>328.79999999999995</v>
      </c>
      <c r="E141">
        <f t="shared" si="5"/>
        <v>39.60072563812787</v>
      </c>
      <c r="O141" s="5">
        <f>Sheet1!F67</f>
        <v>0.21099006680232232</v>
      </c>
    </row>
    <row r="142" spans="1:15" ht="12.75">
      <c r="A142">
        <v>13.8</v>
      </c>
      <c r="B142">
        <f t="shared" si="6"/>
        <v>371.3809483218343</v>
      </c>
      <c r="C142">
        <f>A142*Sheet1!D29</f>
        <v>331.20000000000005</v>
      </c>
      <c r="E142">
        <f t="shared" si="5"/>
        <v>40.18094832183427</v>
      </c>
      <c r="O142" s="5">
        <f>Sheet1!F67</f>
        <v>0.21099006680232232</v>
      </c>
    </row>
    <row r="143" spans="1:15" ht="12.75">
      <c r="A143">
        <v>13.9</v>
      </c>
      <c r="B143">
        <f t="shared" si="6"/>
        <v>374.3653908068767</v>
      </c>
      <c r="C143">
        <f>A143*Sheet1!D29</f>
        <v>333.6</v>
      </c>
      <c r="E143">
        <f t="shared" si="5"/>
        <v>40.765390806876695</v>
      </c>
      <c r="O143" s="5">
        <f>Sheet1!F67</f>
        <v>0.21099006680232232</v>
      </c>
    </row>
    <row r="144" spans="1:15" ht="12.75">
      <c r="A144">
        <v>14</v>
      </c>
      <c r="B144">
        <f t="shared" si="6"/>
        <v>377.3540530932552</v>
      </c>
      <c r="C144">
        <f>A144*Sheet1!D29</f>
        <v>336</v>
      </c>
      <c r="E144">
        <f t="shared" si="5"/>
        <v>41.354053093255175</v>
      </c>
      <c r="O144" s="5">
        <f>Sheet1!F67</f>
        <v>0.21099006680232232</v>
      </c>
    </row>
    <row r="145" spans="1:15" ht="12.75">
      <c r="A145">
        <v>14.1</v>
      </c>
      <c r="B145">
        <f t="shared" si="6"/>
        <v>380.3469351809697</v>
      </c>
      <c r="C145">
        <f>A145*Sheet1!D29</f>
        <v>338.4</v>
      </c>
      <c r="E145">
        <f t="shared" si="5"/>
        <v>41.9469351809697</v>
      </c>
      <c r="O145" s="5">
        <f>Sheet1!F67</f>
        <v>0.21099006680232232</v>
      </c>
    </row>
    <row r="146" spans="1:15" ht="12.75">
      <c r="A146">
        <v>14.2</v>
      </c>
      <c r="B146">
        <f t="shared" si="6"/>
        <v>383.34403707002025</v>
      </c>
      <c r="C146">
        <f>A146*Sheet1!D29</f>
        <v>340.79999999999995</v>
      </c>
      <c r="E146">
        <f t="shared" si="5"/>
        <v>42.54403707002027</v>
      </c>
      <c r="O146" s="5">
        <f>Sheet1!F67</f>
        <v>0.21099006680232232</v>
      </c>
    </row>
    <row r="147" spans="1:15" ht="12.75">
      <c r="A147">
        <v>14.3</v>
      </c>
      <c r="B147">
        <f t="shared" si="6"/>
        <v>386.34535876040695</v>
      </c>
      <c r="C147">
        <f>A147*Sheet1!D29</f>
        <v>343.20000000000005</v>
      </c>
      <c r="E147">
        <f t="shared" si="5"/>
        <v>43.14535876040689</v>
      </c>
      <c r="O147" s="5">
        <f>Sheet1!F67</f>
        <v>0.21099006680232232</v>
      </c>
    </row>
    <row r="148" spans="1:15" ht="12.75">
      <c r="A148">
        <v>14.4</v>
      </c>
      <c r="B148">
        <f t="shared" si="6"/>
        <v>389.3509002521296</v>
      </c>
      <c r="C148">
        <f>A148*Sheet1!D29</f>
        <v>345.6</v>
      </c>
      <c r="E148">
        <f t="shared" si="5"/>
        <v>43.75090025212956</v>
      </c>
      <c r="O148" s="5">
        <f>Sheet1!F67</f>
        <v>0.21099006680232232</v>
      </c>
    </row>
    <row r="149" spans="1:15" ht="12.75">
      <c r="A149">
        <v>14.5</v>
      </c>
      <c r="B149">
        <f t="shared" si="6"/>
        <v>392.3606615451883</v>
      </c>
      <c r="C149">
        <f>A149*Sheet1!D29</f>
        <v>348</v>
      </c>
      <c r="E149">
        <f t="shared" si="5"/>
        <v>44.36066154518827</v>
      </c>
      <c r="O149" s="5">
        <f>Sheet1!F67</f>
        <v>0.21099006680232232</v>
      </c>
    </row>
    <row r="150" spans="1:15" ht="12.75">
      <c r="A150">
        <v>14.6</v>
      </c>
      <c r="B150">
        <f t="shared" si="6"/>
        <v>395.374642639583</v>
      </c>
      <c r="C150">
        <f>A150*Sheet1!D29</f>
        <v>350.4</v>
      </c>
      <c r="E150">
        <f t="shared" si="5"/>
        <v>44.974642639583024</v>
      </c>
      <c r="O150" s="5">
        <f>Sheet1!F67</f>
        <v>0.21099006680232232</v>
      </c>
    </row>
    <row r="151" spans="1:15" ht="12.75">
      <c r="A151">
        <v>14.7</v>
      </c>
      <c r="B151">
        <f t="shared" si="6"/>
        <v>398.3928435353138</v>
      </c>
      <c r="C151">
        <f>A151*Sheet1!D29</f>
        <v>352.79999999999995</v>
      </c>
      <c r="E151">
        <f t="shared" si="5"/>
        <v>45.592843535313825</v>
      </c>
      <c r="O151" s="5">
        <f>Sheet1!F67</f>
        <v>0.21099006680232232</v>
      </c>
    </row>
    <row r="152" spans="1:15" ht="12.75">
      <c r="A152">
        <v>14.8</v>
      </c>
      <c r="B152">
        <f t="shared" si="6"/>
        <v>401.4152642323807</v>
      </c>
      <c r="C152">
        <f>A152*Sheet1!D29</f>
        <v>355.20000000000005</v>
      </c>
      <c r="E152">
        <f t="shared" si="5"/>
        <v>46.21526423238068</v>
      </c>
      <c r="O152" s="5">
        <f>Sheet1!F67</f>
        <v>0.21099006680232232</v>
      </c>
    </row>
    <row r="153" spans="1:15" ht="12.75">
      <c r="A153">
        <v>14.9</v>
      </c>
      <c r="B153">
        <f t="shared" si="6"/>
        <v>404.4419047307836</v>
      </c>
      <c r="C153">
        <f>A153*Sheet1!D29</f>
        <v>357.6</v>
      </c>
      <c r="E153">
        <f t="shared" si="5"/>
        <v>46.84190473078358</v>
      </c>
      <c r="O153" s="5">
        <f>Sheet1!F67</f>
        <v>0.21099006680232232</v>
      </c>
    </row>
    <row r="154" spans="1:15" ht="12.75">
      <c r="A154">
        <v>15</v>
      </c>
      <c r="B154">
        <f t="shared" si="6"/>
        <v>407.4727650305225</v>
      </c>
      <c r="C154">
        <f>A154*Sheet1!D29</f>
        <v>360</v>
      </c>
      <c r="E154">
        <f t="shared" si="5"/>
        <v>47.472765030522524</v>
      </c>
      <c r="O154" s="5">
        <f>Sheet1!F67</f>
        <v>0.21099006680232232</v>
      </c>
    </row>
    <row r="155" spans="1:15" ht="12.75">
      <c r="A155">
        <v>15.1</v>
      </c>
      <c r="B155">
        <f t="shared" si="6"/>
        <v>410.5078451315975</v>
      </c>
      <c r="C155">
        <f>A155*Sheet1!D29</f>
        <v>362.4</v>
      </c>
      <c r="E155">
        <f t="shared" si="5"/>
        <v>48.107845131597514</v>
      </c>
      <c r="O155" s="5">
        <f>Sheet1!F67</f>
        <v>0.21099006680232232</v>
      </c>
    </row>
    <row r="156" spans="1:15" ht="12.75">
      <c r="A156">
        <v>15.2</v>
      </c>
      <c r="B156">
        <f t="shared" si="6"/>
        <v>413.5471450340085</v>
      </c>
      <c r="C156">
        <f>A156*Sheet1!D29</f>
        <v>364.79999999999995</v>
      </c>
      <c r="E156">
        <f t="shared" si="5"/>
        <v>48.74714503400855</v>
      </c>
      <c r="O156" s="5">
        <f>Sheet1!F67</f>
        <v>0.21099006680232232</v>
      </c>
    </row>
    <row r="157" spans="1:15" ht="12.75">
      <c r="A157">
        <v>15.3</v>
      </c>
      <c r="B157">
        <f t="shared" si="6"/>
        <v>416.5906647377557</v>
      </c>
      <c r="C157">
        <f>A157*Sheet1!D29</f>
        <v>367.20000000000005</v>
      </c>
      <c r="E157">
        <f t="shared" si="5"/>
        <v>49.39066473775564</v>
      </c>
      <c r="O157" s="5">
        <f>Sheet1!F67</f>
        <v>0.21099006680232232</v>
      </c>
    </row>
    <row r="158" spans="1:15" ht="12.75">
      <c r="A158">
        <v>15.4</v>
      </c>
      <c r="B158">
        <f t="shared" si="6"/>
        <v>419.63840424283876</v>
      </c>
      <c r="C158">
        <f>A158*Sheet1!D29</f>
        <v>369.6</v>
      </c>
      <c r="E158">
        <f t="shared" si="5"/>
        <v>50.038404242838766</v>
      </c>
      <c r="O158" s="5">
        <f>Sheet1!F67</f>
        <v>0.21099006680232232</v>
      </c>
    </row>
    <row r="159" spans="1:15" ht="12.75">
      <c r="A159">
        <v>15.5</v>
      </c>
      <c r="B159">
        <f t="shared" si="6"/>
        <v>422.69036354925794</v>
      </c>
      <c r="C159">
        <f>A159*Sheet1!D29</f>
        <v>372</v>
      </c>
      <c r="E159">
        <f t="shared" si="5"/>
        <v>50.69036354925794</v>
      </c>
      <c r="O159" s="5">
        <f>Sheet1!F67</f>
        <v>0.21099006680232232</v>
      </c>
    </row>
    <row r="160" spans="1:15" ht="12.75">
      <c r="A160">
        <v>15.6</v>
      </c>
      <c r="B160">
        <f t="shared" si="6"/>
        <v>425.74654265701315</v>
      </c>
      <c r="C160">
        <f>A160*Sheet1!D29</f>
        <v>374.4</v>
      </c>
      <c r="E160">
        <f t="shared" si="5"/>
        <v>51.34654265701316</v>
      </c>
      <c r="O160" s="5">
        <f>Sheet1!F67</f>
        <v>0.21099006680232232</v>
      </c>
    </row>
    <row r="161" spans="1:15" ht="12.75">
      <c r="A161">
        <v>15.7</v>
      </c>
      <c r="B161">
        <f t="shared" si="6"/>
        <v>428.8069415661044</v>
      </c>
      <c r="C161">
        <f>A161*Sheet1!D29</f>
        <v>376.79999999999995</v>
      </c>
      <c r="E161">
        <f t="shared" si="5"/>
        <v>52.00694156610442</v>
      </c>
      <c r="O161" s="5">
        <f>Sheet1!F67</f>
        <v>0.21099006680232232</v>
      </c>
    </row>
    <row r="162" spans="1:15" ht="12.75">
      <c r="A162">
        <v>15.8</v>
      </c>
      <c r="B162">
        <f t="shared" si="6"/>
        <v>431.8715602765318</v>
      </c>
      <c r="C162">
        <f>A162*Sheet1!D29</f>
        <v>379.20000000000005</v>
      </c>
      <c r="E162">
        <f t="shared" si="5"/>
        <v>52.67156027653175</v>
      </c>
      <c r="O162" s="5">
        <f>Sheet1!F67</f>
        <v>0.21099006680232232</v>
      </c>
    </row>
    <row r="163" spans="1:15" ht="12.75">
      <c r="A163">
        <v>15.9</v>
      </c>
      <c r="B163">
        <f t="shared" si="6"/>
        <v>434.9403987882951</v>
      </c>
      <c r="C163">
        <f>A163*Sheet1!D29</f>
        <v>381.6</v>
      </c>
      <c r="E163">
        <f t="shared" si="5"/>
        <v>53.340398788295104</v>
      </c>
      <c r="O163" s="5">
        <f>Sheet1!F67</f>
        <v>0.21099006680232232</v>
      </c>
    </row>
    <row r="164" spans="1:15" ht="12.75">
      <c r="A164">
        <v>16</v>
      </c>
      <c r="B164">
        <f t="shared" si="6"/>
        <v>438.0134571013945</v>
      </c>
      <c r="C164">
        <f>A164*Sheet1!D29</f>
        <v>384</v>
      </c>
      <c r="E164">
        <f t="shared" si="5"/>
        <v>54.013457101394515</v>
      </c>
      <c r="O164" s="5">
        <f>Sheet1!F67</f>
        <v>0.21099006680232232</v>
      </c>
    </row>
    <row r="165" spans="1:15" ht="12.75">
      <c r="A165">
        <v>16.1</v>
      </c>
      <c r="B165">
        <f t="shared" si="6"/>
        <v>441.09073521583</v>
      </c>
      <c r="C165">
        <f>A165*Sheet1!D29</f>
        <v>386.40000000000003</v>
      </c>
      <c r="E165">
        <f t="shared" si="5"/>
        <v>54.690735215829974</v>
      </c>
      <c r="O165" s="5">
        <f>Sheet1!F67</f>
        <v>0.21099006680232232</v>
      </c>
    </row>
    <row r="166" spans="1:15" ht="12.75">
      <c r="A166">
        <v>16.2</v>
      </c>
      <c r="B166">
        <f t="shared" si="6"/>
        <v>444.17223313160144</v>
      </c>
      <c r="C166">
        <f>A166*Sheet1!D29</f>
        <v>388.79999999999995</v>
      </c>
      <c r="E166">
        <f t="shared" si="5"/>
        <v>55.37223313160147</v>
      </c>
      <c r="O166" s="5">
        <f>Sheet1!F67</f>
        <v>0.21099006680232232</v>
      </c>
    </row>
    <row r="167" spans="1:15" ht="12.75">
      <c r="A167">
        <v>16.3</v>
      </c>
      <c r="B167">
        <f t="shared" si="6"/>
        <v>447.2579508487091</v>
      </c>
      <c r="C167">
        <f>A167*Sheet1!D29</f>
        <v>391.20000000000005</v>
      </c>
      <c r="E167">
        <f t="shared" si="5"/>
        <v>56.05795084870902</v>
      </c>
      <c r="O167" s="5">
        <f>Sheet1!F67</f>
        <v>0.21099006680232232</v>
      </c>
    </row>
    <row r="168" spans="1:15" ht="12.75">
      <c r="A168">
        <v>16.4</v>
      </c>
      <c r="B168">
        <f t="shared" si="6"/>
        <v>450.34788836715256</v>
      </c>
      <c r="C168">
        <f>A168*Sheet1!D29</f>
        <v>393.59999999999997</v>
      </c>
      <c r="E168">
        <f t="shared" si="5"/>
        <v>56.747888367152605</v>
      </c>
      <c r="O168" s="5">
        <f>Sheet1!F67</f>
        <v>0.21099006680232232</v>
      </c>
    </row>
    <row r="169" spans="1:15" ht="12.75">
      <c r="A169">
        <v>16.5</v>
      </c>
      <c r="B169">
        <f t="shared" si="6"/>
        <v>453.44204568693226</v>
      </c>
      <c r="C169">
        <f>A169*Sheet1!D29</f>
        <v>396</v>
      </c>
      <c r="E169">
        <f t="shared" si="5"/>
        <v>57.44204568693225</v>
      </c>
      <c r="O169" s="5">
        <f>Sheet1!F67</f>
        <v>0.21099006680232232</v>
      </c>
    </row>
    <row r="170" spans="1:15" ht="12.75">
      <c r="A170">
        <v>16.6</v>
      </c>
      <c r="B170">
        <f t="shared" si="6"/>
        <v>456.540422808048</v>
      </c>
      <c r="C170">
        <f>A170*Sheet1!D29</f>
        <v>398.40000000000003</v>
      </c>
      <c r="E170">
        <f t="shared" si="5"/>
        <v>58.14042280804795</v>
      </c>
      <c r="O170" s="5">
        <f>Sheet1!F67</f>
        <v>0.21099006680232232</v>
      </c>
    </row>
    <row r="171" spans="1:15" ht="12.75">
      <c r="A171">
        <v>16.7</v>
      </c>
      <c r="B171">
        <f t="shared" si="6"/>
        <v>459.64301973049965</v>
      </c>
      <c r="C171">
        <f>A171*Sheet1!D29</f>
        <v>400.79999999999995</v>
      </c>
      <c r="E171">
        <f t="shared" si="5"/>
        <v>58.84301973049967</v>
      </c>
      <c r="O171" s="5">
        <f>Sheet1!F67</f>
        <v>0.21099006680232232</v>
      </c>
    </row>
    <row r="172" spans="1:15" ht="12.75">
      <c r="A172">
        <v>16.8</v>
      </c>
      <c r="B172">
        <f t="shared" si="6"/>
        <v>462.7498364542875</v>
      </c>
      <c r="C172">
        <f>A172*Sheet1!D29</f>
        <v>403.20000000000005</v>
      </c>
      <c r="E172">
        <f t="shared" si="5"/>
        <v>59.54983645428745</v>
      </c>
      <c r="O172" s="5">
        <f>Sheet1!F67</f>
        <v>0.21099006680232232</v>
      </c>
    </row>
    <row r="173" spans="1:15" ht="12.75">
      <c r="A173">
        <v>16.9</v>
      </c>
      <c r="B173">
        <f t="shared" si="6"/>
        <v>465.8608729794112</v>
      </c>
      <c r="C173">
        <f>A173*Sheet1!D29</f>
        <v>405.59999999999997</v>
      </c>
      <c r="E173">
        <f t="shared" si="5"/>
        <v>60.26087297941127</v>
      </c>
      <c r="O173" s="5">
        <f>Sheet1!F67</f>
        <v>0.21099006680232232</v>
      </c>
    </row>
    <row r="174" spans="1:15" ht="12.75">
      <c r="A174">
        <v>17</v>
      </c>
      <c r="B174">
        <f t="shared" si="6"/>
        <v>468.97612930587115</v>
      </c>
      <c r="C174">
        <f>A174*Sheet1!D29</f>
        <v>408</v>
      </c>
      <c r="E174">
        <f t="shared" si="5"/>
        <v>60.976129305871154</v>
      </c>
      <c r="O174" s="5">
        <f>Sheet1!F67</f>
        <v>0.21099006680232232</v>
      </c>
    </row>
    <row r="175" spans="1:15" ht="12.75">
      <c r="A175">
        <v>17.1</v>
      </c>
      <c r="B175">
        <f t="shared" si="6"/>
        <v>472.0956054336671</v>
      </c>
      <c r="C175">
        <f>A175*Sheet1!D29</f>
        <v>410.40000000000003</v>
      </c>
      <c r="E175">
        <f t="shared" si="5"/>
        <v>61.695605433667076</v>
      </c>
      <c r="O175" s="5">
        <f>Sheet1!F67</f>
        <v>0.21099006680232232</v>
      </c>
    </row>
    <row r="176" spans="1:15" ht="12.75">
      <c r="A176">
        <v>17.2</v>
      </c>
      <c r="B176">
        <f t="shared" si="6"/>
        <v>475.219301362799</v>
      </c>
      <c r="C176">
        <f>A176*Sheet1!D29</f>
        <v>412.79999999999995</v>
      </c>
      <c r="E176">
        <f t="shared" si="5"/>
        <v>62.41930136279903</v>
      </c>
      <c r="O176" s="5">
        <f>Sheet1!F67</f>
        <v>0.21099006680232232</v>
      </c>
    </row>
    <row r="177" spans="1:15" ht="12.75">
      <c r="A177">
        <v>17.3</v>
      </c>
      <c r="B177">
        <f t="shared" si="6"/>
        <v>478.3472170932671</v>
      </c>
      <c r="C177">
        <f>A177*Sheet1!D29</f>
        <v>415.20000000000005</v>
      </c>
      <c r="E177">
        <f t="shared" si="5"/>
        <v>63.14721709326705</v>
      </c>
      <c r="O177" s="5">
        <f>Sheet1!F67</f>
        <v>0.21099006680232232</v>
      </c>
    </row>
    <row r="178" spans="1:15" ht="12.75">
      <c r="A178">
        <v>17.4</v>
      </c>
      <c r="B178">
        <f t="shared" si="6"/>
        <v>481.47935262507104</v>
      </c>
      <c r="C178">
        <f>A178*Sheet1!D29</f>
        <v>417.59999999999997</v>
      </c>
      <c r="E178">
        <f t="shared" si="5"/>
        <v>63.87935262507109</v>
      </c>
      <c r="O178" s="5">
        <f>Sheet1!F67</f>
        <v>0.21099006680232232</v>
      </c>
    </row>
    <row r="179" spans="1:15" ht="12.75">
      <c r="A179">
        <v>17.5</v>
      </c>
      <c r="B179">
        <f t="shared" si="6"/>
        <v>484.6157079582112</v>
      </c>
      <c r="C179">
        <f>A179*Sheet1!D29</f>
        <v>420</v>
      </c>
      <c r="E179">
        <f t="shared" si="5"/>
        <v>64.61570795821122</v>
      </c>
      <c r="O179" s="5">
        <f>Sheet1!F67</f>
        <v>0.21099006680232232</v>
      </c>
    </row>
    <row r="180" spans="1:15" ht="12.75">
      <c r="A180">
        <v>17.6</v>
      </c>
      <c r="B180">
        <f t="shared" si="6"/>
        <v>487.7562830926874</v>
      </c>
      <c r="C180">
        <f>A180*Sheet1!D29</f>
        <v>422.40000000000003</v>
      </c>
      <c r="E180">
        <f t="shared" si="5"/>
        <v>65.35628309268738</v>
      </c>
      <c r="O180" s="5">
        <f>Sheet1!F67</f>
        <v>0.21099006680232232</v>
      </c>
    </row>
    <row r="181" spans="1:15" ht="12.75">
      <c r="A181">
        <v>17.7</v>
      </c>
      <c r="B181">
        <f t="shared" si="6"/>
        <v>490.9010780284995</v>
      </c>
      <c r="C181">
        <f>A181*Sheet1!D29</f>
        <v>424.79999999999995</v>
      </c>
      <c r="E181">
        <f t="shared" si="5"/>
        <v>66.10107802849956</v>
      </c>
      <c r="O181" s="5">
        <f>Sheet1!F67</f>
        <v>0.21099006680232232</v>
      </c>
    </row>
    <row r="182" spans="1:15" ht="12.75">
      <c r="A182">
        <v>17.8</v>
      </c>
      <c r="B182">
        <f t="shared" si="6"/>
        <v>494.05009276564783</v>
      </c>
      <c r="C182">
        <f>A182*Sheet1!D29</f>
        <v>427.20000000000005</v>
      </c>
      <c r="E182">
        <f t="shared" si="5"/>
        <v>66.85009276564782</v>
      </c>
      <c r="O182" s="5">
        <f>Sheet1!F67</f>
        <v>0.21099006680232232</v>
      </c>
    </row>
    <row r="183" spans="1:15" ht="12.75">
      <c r="A183">
        <v>17.9</v>
      </c>
      <c r="B183">
        <f t="shared" si="6"/>
        <v>497.2033273041321</v>
      </c>
      <c r="C183">
        <f>A183*Sheet1!D29</f>
        <v>429.59999999999997</v>
      </c>
      <c r="E183">
        <f t="shared" si="5"/>
        <v>67.6033273041321</v>
      </c>
      <c r="O183" s="5">
        <f>Sheet1!F67</f>
        <v>0.21099006680232232</v>
      </c>
    </row>
    <row r="184" spans="1:15" ht="12.75">
      <c r="A184">
        <v>18</v>
      </c>
      <c r="B184">
        <f t="shared" si="6"/>
        <v>500.36078164395246</v>
      </c>
      <c r="C184">
        <f>A184*Sheet1!D29</f>
        <v>432</v>
      </c>
      <c r="E184">
        <f t="shared" si="5"/>
        <v>68.36078164395244</v>
      </c>
      <c r="O184" s="5">
        <f>Sheet1!F67</f>
        <v>0.21099006680232232</v>
      </c>
    </row>
    <row r="185" spans="1:15" ht="12.75">
      <c r="A185">
        <v>18.1</v>
      </c>
      <c r="B185">
        <f t="shared" si="6"/>
        <v>503.52245578510883</v>
      </c>
      <c r="C185">
        <f>A185*Sheet1!D29</f>
        <v>434.40000000000003</v>
      </c>
      <c r="E185">
        <f t="shared" si="5"/>
        <v>69.12245578510883</v>
      </c>
      <c r="O185" s="5">
        <f>Sheet1!F67</f>
        <v>0.21099006680232232</v>
      </c>
    </row>
    <row r="186" spans="1:15" ht="12.75">
      <c r="A186">
        <v>18.2</v>
      </c>
      <c r="B186">
        <f t="shared" si="6"/>
        <v>506.6883497276012</v>
      </c>
      <c r="C186">
        <f>A186*Sheet1!D29</f>
        <v>436.79999999999995</v>
      </c>
      <c r="E186">
        <f t="shared" si="5"/>
        <v>69.88834972760124</v>
      </c>
      <c r="O186" s="5">
        <f>Sheet1!F67</f>
        <v>0.21099006680232232</v>
      </c>
    </row>
    <row r="187" spans="1:15" ht="12.75">
      <c r="A187">
        <v>18.3</v>
      </c>
      <c r="B187">
        <f t="shared" si="6"/>
        <v>509.8584634714298</v>
      </c>
      <c r="C187">
        <f>A187*Sheet1!D29</f>
        <v>439.20000000000005</v>
      </c>
      <c r="E187">
        <f t="shared" si="5"/>
        <v>70.65846347142973</v>
      </c>
      <c r="O187" s="5">
        <f>Sheet1!F67</f>
        <v>0.21099006680232232</v>
      </c>
    </row>
    <row r="188" spans="1:15" ht="12.75">
      <c r="A188">
        <v>18.4</v>
      </c>
      <c r="B188">
        <f t="shared" si="6"/>
        <v>513.0327970165943</v>
      </c>
      <c r="C188">
        <f>A188*Sheet1!D29</f>
        <v>441.59999999999997</v>
      </c>
      <c r="E188">
        <f t="shared" si="5"/>
        <v>71.43279701659424</v>
      </c>
      <c r="O188" s="5">
        <f>Sheet1!F67</f>
        <v>0.21099006680232232</v>
      </c>
    </row>
    <row r="189" spans="1:15" ht="12.75">
      <c r="A189">
        <v>18.5</v>
      </c>
      <c r="B189">
        <f t="shared" si="6"/>
        <v>516.2113503630948</v>
      </c>
      <c r="C189">
        <f>A189*Sheet1!D29</f>
        <v>444</v>
      </c>
      <c r="E189">
        <f t="shared" si="5"/>
        <v>72.21135036309481</v>
      </c>
      <c r="O189" s="5">
        <f>Sheet1!F67</f>
        <v>0.21099006680232232</v>
      </c>
    </row>
    <row r="190" spans="1:15" ht="12.75">
      <c r="A190">
        <v>18.6</v>
      </c>
      <c r="B190">
        <f t="shared" si="6"/>
        <v>519.3941235109314</v>
      </c>
      <c r="C190">
        <f>A190*Sheet1!D29</f>
        <v>446.40000000000003</v>
      </c>
      <c r="E190">
        <f t="shared" si="5"/>
        <v>72.99412351093144</v>
      </c>
      <c r="O190" s="5">
        <f>Sheet1!F67</f>
        <v>0.21099006680232232</v>
      </c>
    </row>
    <row r="191" spans="1:15" ht="12.75">
      <c r="A191">
        <v>18.7</v>
      </c>
      <c r="B191">
        <f t="shared" si="6"/>
        <v>522.581116460104</v>
      </c>
      <c r="C191">
        <f>A191*Sheet1!D29</f>
        <v>448.79999999999995</v>
      </c>
      <c r="E191">
        <f t="shared" si="5"/>
        <v>73.78111646010409</v>
      </c>
      <c r="O191" s="5">
        <f>Sheet1!F67</f>
        <v>0.21099006680232232</v>
      </c>
    </row>
    <row r="192" spans="1:15" ht="12.75">
      <c r="A192">
        <v>18.8</v>
      </c>
      <c r="B192">
        <f t="shared" si="6"/>
        <v>525.7723292106128</v>
      </c>
      <c r="C192">
        <f>A192*Sheet1!D29</f>
        <v>451.20000000000005</v>
      </c>
      <c r="E192">
        <f t="shared" si="5"/>
        <v>74.5723292106128</v>
      </c>
      <c r="O192" s="5">
        <f>Sheet1!F67</f>
        <v>0.21099006680232232</v>
      </c>
    </row>
    <row r="193" spans="1:15" ht="12.75">
      <c r="A193">
        <v>18.9</v>
      </c>
      <c r="B193">
        <f t="shared" si="6"/>
        <v>528.9677617624575</v>
      </c>
      <c r="C193">
        <f>A193*Sheet1!D29</f>
        <v>453.59999999999997</v>
      </c>
      <c r="E193">
        <f t="shared" si="5"/>
        <v>75.36776176245755</v>
      </c>
      <c r="O193" s="5">
        <f>Sheet1!F67</f>
        <v>0.21099006680232232</v>
      </c>
    </row>
    <row r="194" spans="1:15" ht="12.75">
      <c r="A194">
        <v>19</v>
      </c>
      <c r="B194">
        <f t="shared" si="6"/>
        <v>532.1674141156384</v>
      </c>
      <c r="C194">
        <f>A194*Sheet1!D29</f>
        <v>456</v>
      </c>
      <c r="E194">
        <f t="shared" si="5"/>
        <v>76.16741411563837</v>
      </c>
      <c r="O194" s="5">
        <f>Sheet1!F67</f>
        <v>0.21099006680232232</v>
      </c>
    </row>
    <row r="195" spans="1:15" ht="12.75">
      <c r="A195">
        <v>19.1</v>
      </c>
      <c r="B195">
        <f t="shared" si="6"/>
        <v>535.3712862701552</v>
      </c>
      <c r="C195">
        <f>A195*Sheet1!D29</f>
        <v>458.40000000000003</v>
      </c>
      <c r="E195">
        <f t="shared" si="5"/>
        <v>76.97128627015522</v>
      </c>
      <c r="O195" s="5">
        <f>Sheet1!F67</f>
        <v>0.21099006680232232</v>
      </c>
    </row>
    <row r="196" spans="1:15" ht="12.75">
      <c r="A196">
        <v>19.2</v>
      </c>
      <c r="B196">
        <f t="shared" si="6"/>
        <v>538.5793782260081</v>
      </c>
      <c r="C196">
        <f>A196*Sheet1!D29</f>
        <v>460.79999999999995</v>
      </c>
      <c r="E196">
        <f t="shared" si="5"/>
        <v>77.77937822600809</v>
      </c>
      <c r="O196" s="5">
        <f>Sheet1!F67</f>
        <v>0.21099006680232232</v>
      </c>
    </row>
    <row r="197" spans="1:15" ht="12.75">
      <c r="A197">
        <v>19.3</v>
      </c>
      <c r="B197">
        <f t="shared" si="6"/>
        <v>541.7916899831971</v>
      </c>
      <c r="C197">
        <f>A197*Sheet1!D29</f>
        <v>463.20000000000005</v>
      </c>
      <c r="E197">
        <f t="shared" si="5"/>
        <v>78.59168998319704</v>
      </c>
      <c r="O197" s="5">
        <f>Sheet1!F67</f>
        <v>0.21099006680232232</v>
      </c>
    </row>
    <row r="198" spans="1:15" ht="12.75">
      <c r="A198">
        <v>19.4</v>
      </c>
      <c r="B198">
        <f t="shared" si="6"/>
        <v>545.0082215417219</v>
      </c>
      <c r="C198">
        <f>A198*Sheet1!D29</f>
        <v>465.59999999999997</v>
      </c>
      <c r="E198">
        <f aca="true" t="shared" si="7" ref="E198:E261">(A198*A198)*O198</f>
        <v>79.40822154172201</v>
      </c>
      <c r="O198" s="5">
        <f>Sheet1!F67</f>
        <v>0.21099006680232232</v>
      </c>
    </row>
    <row r="199" spans="1:15" ht="12.75">
      <c r="A199">
        <v>19.5</v>
      </c>
      <c r="B199">
        <f t="shared" si="6"/>
        <v>548.2289729015831</v>
      </c>
      <c r="C199">
        <f>A199*Sheet1!D29</f>
        <v>468</v>
      </c>
      <c r="E199">
        <f t="shared" si="7"/>
        <v>80.22897290158306</v>
      </c>
      <c r="O199" s="5">
        <f>Sheet1!F67</f>
        <v>0.21099006680232232</v>
      </c>
    </row>
    <row r="200" spans="1:15" ht="12.75">
      <c r="A200">
        <v>19.6</v>
      </c>
      <c r="B200">
        <f aca="true" t="shared" si="8" ref="B200:B263">C200+E200</f>
        <v>551.4539440627802</v>
      </c>
      <c r="C200">
        <f>A200*Sheet1!D29</f>
        <v>470.40000000000003</v>
      </c>
      <c r="E200">
        <f t="shared" si="7"/>
        <v>81.05394406278016</v>
      </c>
      <c r="O200" s="5">
        <f>Sheet1!F67</f>
        <v>0.21099006680232232</v>
      </c>
    </row>
    <row r="201" spans="1:15" ht="12.75">
      <c r="A201">
        <v>19.7</v>
      </c>
      <c r="B201">
        <f t="shared" si="8"/>
        <v>554.6831350253133</v>
      </c>
      <c r="C201">
        <f>A201*Sheet1!D29</f>
        <v>472.79999999999995</v>
      </c>
      <c r="E201">
        <f t="shared" si="7"/>
        <v>81.88313502531327</v>
      </c>
      <c r="O201" s="5">
        <f>Sheet1!F67</f>
        <v>0.21099006680232232</v>
      </c>
    </row>
    <row r="202" spans="1:15" ht="12.75">
      <c r="A202">
        <v>19.8</v>
      </c>
      <c r="B202">
        <f t="shared" si="8"/>
        <v>557.9165457891825</v>
      </c>
      <c r="C202">
        <f>A202*Sheet1!D29</f>
        <v>475.20000000000005</v>
      </c>
      <c r="E202">
        <f t="shared" si="7"/>
        <v>82.71654578918245</v>
      </c>
      <c r="O202" s="5">
        <f>Sheet1!F67</f>
        <v>0.21099006680232232</v>
      </c>
    </row>
    <row r="203" spans="1:15" ht="12.75">
      <c r="A203">
        <v>19.9</v>
      </c>
      <c r="B203">
        <f t="shared" si="8"/>
        <v>561.1541763543876</v>
      </c>
      <c r="C203">
        <f>A203*Sheet1!D29</f>
        <v>477.59999999999997</v>
      </c>
      <c r="E203">
        <f t="shared" si="7"/>
        <v>83.55417635438765</v>
      </c>
      <c r="O203" s="5">
        <f>Sheet1!F67</f>
        <v>0.21099006680232232</v>
      </c>
    </row>
    <row r="204" spans="1:15" ht="12.75">
      <c r="A204">
        <v>20</v>
      </c>
      <c r="B204">
        <f t="shared" si="8"/>
        <v>564.396026720929</v>
      </c>
      <c r="C204">
        <f>A204*Sheet1!D29</f>
        <v>480</v>
      </c>
      <c r="E204">
        <f t="shared" si="7"/>
        <v>84.39602672092893</v>
      </c>
      <c r="O204" s="5">
        <f>Sheet1!F67</f>
        <v>0.21099006680232232</v>
      </c>
    </row>
    <row r="205" spans="1:15" ht="12.75">
      <c r="A205">
        <v>20.5</v>
      </c>
      <c r="B205">
        <f t="shared" si="8"/>
        <v>580.668575573676</v>
      </c>
      <c r="C205">
        <f>A205*Sheet1!D29</f>
        <v>492</v>
      </c>
      <c r="E205">
        <f t="shared" si="7"/>
        <v>88.66857557367595</v>
      </c>
      <c r="O205" s="5">
        <f>Sheet1!F67</f>
        <v>0.21099006680232232</v>
      </c>
    </row>
    <row r="206" spans="1:15" ht="12.75">
      <c r="A206">
        <v>21</v>
      </c>
      <c r="B206">
        <f t="shared" si="8"/>
        <v>597.0466194598241</v>
      </c>
      <c r="C206">
        <f>A206*Sheet1!D29</f>
        <v>504</v>
      </c>
      <c r="E206">
        <f t="shared" si="7"/>
        <v>93.04661945982414</v>
      </c>
      <c r="O206" s="5">
        <f>Sheet1!F67</f>
        <v>0.21099006680232232</v>
      </c>
    </row>
    <row r="207" spans="1:15" ht="12.75">
      <c r="A207">
        <v>21.5</v>
      </c>
      <c r="B207">
        <f t="shared" si="8"/>
        <v>613.5301583793735</v>
      </c>
      <c r="C207">
        <f>A207*Sheet1!D29</f>
        <v>516</v>
      </c>
      <c r="E207">
        <f t="shared" si="7"/>
        <v>97.53015837937349</v>
      </c>
      <c r="O207" s="5">
        <f>Sheet1!F67</f>
        <v>0.21099006680232232</v>
      </c>
    </row>
    <row r="208" spans="1:15" ht="12.75">
      <c r="A208">
        <v>22</v>
      </c>
      <c r="B208">
        <f t="shared" si="8"/>
        <v>630.119192332324</v>
      </c>
      <c r="C208">
        <f>A208*Sheet1!D29</f>
        <v>528</v>
      </c>
      <c r="E208">
        <f t="shared" si="7"/>
        <v>102.119192332324</v>
      </c>
      <c r="O208" s="5">
        <f>Sheet1!F67</f>
        <v>0.21099006680232232</v>
      </c>
    </row>
    <row r="209" spans="1:15" ht="12.75">
      <c r="A209">
        <v>22.5</v>
      </c>
      <c r="B209">
        <f t="shared" si="8"/>
        <v>646.8137213186757</v>
      </c>
      <c r="C209">
        <f>A209*Sheet1!D29</f>
        <v>540</v>
      </c>
      <c r="E209">
        <f t="shared" si="7"/>
        <v>106.81372131867568</v>
      </c>
      <c r="O209" s="5">
        <f>Sheet1!F67</f>
        <v>0.21099006680232232</v>
      </c>
    </row>
    <row r="210" spans="1:15" ht="12.75">
      <c r="A210">
        <v>23</v>
      </c>
      <c r="B210">
        <f t="shared" si="8"/>
        <v>663.6137453384285</v>
      </c>
      <c r="C210">
        <f>A210*Sheet1!D29</f>
        <v>552</v>
      </c>
      <c r="E210">
        <f t="shared" si="7"/>
        <v>111.61374533842852</v>
      </c>
      <c r="O210" s="5">
        <f>Sheet1!F67</f>
        <v>0.21099006680232232</v>
      </c>
    </row>
    <row r="211" spans="1:15" ht="12.75">
      <c r="A211">
        <v>23.5</v>
      </c>
      <c r="B211">
        <f t="shared" si="8"/>
        <v>680.5192643915825</v>
      </c>
      <c r="C211">
        <f>A211*Sheet1!D29</f>
        <v>564</v>
      </c>
      <c r="E211">
        <f t="shared" si="7"/>
        <v>116.51926439158251</v>
      </c>
      <c r="O211" s="5">
        <f>Sheet1!F67</f>
        <v>0.21099006680232232</v>
      </c>
    </row>
    <row r="212" spans="1:15" ht="12.75">
      <c r="A212">
        <v>24</v>
      </c>
      <c r="B212">
        <f t="shared" si="8"/>
        <v>697.5302784781377</v>
      </c>
      <c r="C212">
        <f>A212*Sheet1!D29</f>
        <v>576</v>
      </c>
      <c r="E212">
        <f t="shared" si="7"/>
        <v>121.53027847813766</v>
      </c>
      <c r="O212" s="5">
        <f>Sheet1!F67</f>
        <v>0.21099006680232232</v>
      </c>
    </row>
    <row r="213" spans="1:15" ht="12.75">
      <c r="A213">
        <v>24.5</v>
      </c>
      <c r="B213">
        <f t="shared" si="8"/>
        <v>714.646787598094</v>
      </c>
      <c r="C213">
        <f>A213*Sheet1!D29</f>
        <v>588</v>
      </c>
      <c r="E213">
        <f t="shared" si="7"/>
        <v>126.64678759809398</v>
      </c>
      <c r="O213" s="5">
        <f>Sheet1!F67</f>
        <v>0.21099006680232232</v>
      </c>
    </row>
    <row r="214" spans="1:15" ht="12.75">
      <c r="A214">
        <v>25</v>
      </c>
      <c r="B214">
        <f t="shared" si="8"/>
        <v>731.8687917514515</v>
      </c>
      <c r="C214">
        <f>A214*Sheet1!D29</f>
        <v>600</v>
      </c>
      <c r="E214">
        <f t="shared" si="7"/>
        <v>131.86879175145145</v>
      </c>
      <c r="O214" s="5">
        <f>Sheet1!F67</f>
        <v>0.21099006680232232</v>
      </c>
    </row>
    <row r="215" spans="1:15" ht="12.75">
      <c r="A215">
        <v>25.5</v>
      </c>
      <c r="B215">
        <f t="shared" si="8"/>
        <v>749.19629093821</v>
      </c>
      <c r="C215">
        <f>A215*Sheet1!D29</f>
        <v>612</v>
      </c>
      <c r="E215">
        <f t="shared" si="7"/>
        <v>137.1962909382101</v>
      </c>
      <c r="O215" s="5">
        <f>Sheet1!F67</f>
        <v>0.21099006680232232</v>
      </c>
    </row>
    <row r="216" spans="1:15" ht="12.75">
      <c r="A216">
        <v>26</v>
      </c>
      <c r="B216">
        <f t="shared" si="8"/>
        <v>766.6292851583698</v>
      </c>
      <c r="C216">
        <f>A216*Sheet1!D29</f>
        <v>624</v>
      </c>
      <c r="E216">
        <f t="shared" si="7"/>
        <v>142.6292851583699</v>
      </c>
      <c r="O216" s="5">
        <f>Sheet1!F67</f>
        <v>0.21099006680232232</v>
      </c>
    </row>
    <row r="217" spans="1:15" ht="12.75">
      <c r="A217">
        <v>26.5</v>
      </c>
      <c r="B217">
        <f t="shared" si="8"/>
        <v>784.1677744119308</v>
      </c>
      <c r="C217">
        <f>A217*Sheet1!D29</f>
        <v>636</v>
      </c>
      <c r="E217">
        <f t="shared" si="7"/>
        <v>148.16777441193085</v>
      </c>
      <c r="O217" s="5">
        <f>Sheet1!F67</f>
        <v>0.21099006680232232</v>
      </c>
    </row>
    <row r="218" spans="1:15" ht="12.75">
      <c r="A218">
        <v>27</v>
      </c>
      <c r="B218">
        <f t="shared" si="8"/>
        <v>801.811758698893</v>
      </c>
      <c r="C218">
        <f>A218*Sheet1!D29</f>
        <v>648</v>
      </c>
      <c r="E218">
        <f t="shared" si="7"/>
        <v>153.811758698893</v>
      </c>
      <c r="O218" s="5">
        <f>Sheet1!F67</f>
        <v>0.21099006680232232</v>
      </c>
    </row>
    <row r="219" spans="1:15" ht="12.75">
      <c r="A219">
        <v>27.5</v>
      </c>
      <c r="B219">
        <f t="shared" si="8"/>
        <v>819.5612380192563</v>
      </c>
      <c r="C219">
        <f>A219*Sheet1!D29</f>
        <v>660</v>
      </c>
      <c r="E219">
        <f t="shared" si="7"/>
        <v>159.56123801925625</v>
      </c>
      <c r="O219" s="5">
        <f>Sheet1!F67</f>
        <v>0.21099006680232232</v>
      </c>
    </row>
    <row r="220" spans="1:15" ht="12.75">
      <c r="A220">
        <v>28</v>
      </c>
      <c r="B220">
        <f t="shared" si="8"/>
        <v>837.4162123730207</v>
      </c>
      <c r="C220">
        <f>A220*Sheet1!D29</f>
        <v>672</v>
      </c>
      <c r="E220">
        <f t="shared" si="7"/>
        <v>165.4162123730207</v>
      </c>
      <c r="O220" s="5">
        <f>Sheet1!F67</f>
        <v>0.21099006680232232</v>
      </c>
    </row>
    <row r="221" spans="1:15" ht="12.75">
      <c r="A221">
        <v>28.5</v>
      </c>
      <c r="B221">
        <f t="shared" si="8"/>
        <v>855.3766817601863</v>
      </c>
      <c r="C221">
        <f>A221*Sheet1!D29</f>
        <v>684</v>
      </c>
      <c r="E221">
        <f t="shared" si="7"/>
        <v>171.3766817601863</v>
      </c>
      <c r="O221" s="5">
        <f>Sheet1!F67</f>
        <v>0.21099006680232232</v>
      </c>
    </row>
    <row r="222" spans="1:15" ht="12.75">
      <c r="A222">
        <v>29</v>
      </c>
      <c r="B222">
        <f t="shared" si="8"/>
        <v>873.4426461807531</v>
      </c>
      <c r="C222">
        <f>A222*Sheet1!D29</f>
        <v>696</v>
      </c>
      <c r="E222">
        <f t="shared" si="7"/>
        <v>177.4426461807531</v>
      </c>
      <c r="O222" s="5">
        <f>Sheet1!F67</f>
        <v>0.21099006680232232</v>
      </c>
    </row>
    <row r="223" spans="1:15" ht="12.75">
      <c r="A223">
        <v>29.5</v>
      </c>
      <c r="B223">
        <f t="shared" si="8"/>
        <v>891.614105634721</v>
      </c>
      <c r="C223">
        <f>A223*Sheet1!D29</f>
        <v>708</v>
      </c>
      <c r="E223">
        <f t="shared" si="7"/>
        <v>183.614105634721</v>
      </c>
      <c r="O223" s="5">
        <f>Sheet1!F67</f>
        <v>0.21099006680232232</v>
      </c>
    </row>
    <row r="224" spans="1:15" ht="12.75">
      <c r="A224">
        <v>30</v>
      </c>
      <c r="B224">
        <f t="shared" si="8"/>
        <v>909.89106012209</v>
      </c>
      <c r="C224">
        <f>A224*Sheet1!D29</f>
        <v>720</v>
      </c>
      <c r="E224">
        <f t="shared" si="7"/>
        <v>189.8910601220901</v>
      </c>
      <c r="O224" s="5">
        <f>Sheet1!F67</f>
        <v>0.21099006680232232</v>
      </c>
    </row>
    <row r="225" spans="1:15" ht="12.75">
      <c r="A225">
        <v>30.5</v>
      </c>
      <c r="B225">
        <f t="shared" si="8"/>
        <v>928.2735096428603</v>
      </c>
      <c r="C225">
        <f>A225*Sheet1!D29</f>
        <v>732</v>
      </c>
      <c r="E225">
        <f t="shared" si="7"/>
        <v>196.27350964286035</v>
      </c>
      <c r="O225" s="5">
        <f>Sheet1!F67</f>
        <v>0.21099006680232232</v>
      </c>
    </row>
    <row r="226" spans="1:15" ht="12.75">
      <c r="A226">
        <v>31</v>
      </c>
      <c r="B226">
        <f t="shared" si="8"/>
        <v>946.7614541970318</v>
      </c>
      <c r="C226">
        <f>A226*Sheet1!D29</f>
        <v>744</v>
      </c>
      <c r="E226">
        <f t="shared" si="7"/>
        <v>202.76145419703175</v>
      </c>
      <c r="O226" s="5">
        <f>Sheet1!F67</f>
        <v>0.21099006680232232</v>
      </c>
    </row>
    <row r="227" spans="1:15" ht="12.75">
      <c r="A227">
        <v>31.5</v>
      </c>
      <c r="B227">
        <f t="shared" si="8"/>
        <v>965.3548937846043</v>
      </c>
      <c r="C227">
        <f>A227*Sheet1!D29</f>
        <v>756</v>
      </c>
      <c r="E227">
        <f t="shared" si="7"/>
        <v>209.35489378460431</v>
      </c>
      <c r="O227" s="5">
        <f>Sheet1!F67</f>
        <v>0.21099006680232232</v>
      </c>
    </row>
    <row r="228" spans="1:15" ht="12.75">
      <c r="A228">
        <v>32</v>
      </c>
      <c r="B228">
        <f t="shared" si="8"/>
        <v>984.0538284055781</v>
      </c>
      <c r="C228">
        <f>A228*Sheet1!D29</f>
        <v>768</v>
      </c>
      <c r="E228">
        <f t="shared" si="7"/>
        <v>216.05382840557806</v>
      </c>
      <c r="O228" s="5">
        <f>Sheet1!F67</f>
        <v>0.21099006680232232</v>
      </c>
    </row>
    <row r="229" spans="1:15" ht="12.75">
      <c r="A229">
        <v>32.5</v>
      </c>
      <c r="B229">
        <f t="shared" si="8"/>
        <v>1002.858258059953</v>
      </c>
      <c r="C229">
        <f>A229*Sheet1!D29</f>
        <v>780</v>
      </c>
      <c r="E229">
        <f t="shared" si="7"/>
        <v>222.85825805995296</v>
      </c>
      <c r="O229" s="5">
        <f>Sheet1!F67</f>
        <v>0.21099006680232232</v>
      </c>
    </row>
    <row r="230" spans="1:15" ht="12.75">
      <c r="A230">
        <v>33</v>
      </c>
      <c r="B230">
        <f t="shared" si="8"/>
        <v>1021.768182747729</v>
      </c>
      <c r="C230">
        <f>A230*Sheet1!D29</f>
        <v>792</v>
      </c>
      <c r="E230">
        <f t="shared" si="7"/>
        <v>229.768182747729</v>
      </c>
      <c r="O230" s="5">
        <f>Sheet1!F67</f>
        <v>0.21099006680232232</v>
      </c>
    </row>
    <row r="231" spans="1:15" ht="12.75">
      <c r="A231">
        <v>33.5</v>
      </c>
      <c r="B231">
        <f t="shared" si="8"/>
        <v>1040.7836024689063</v>
      </c>
      <c r="C231">
        <f>A231*Sheet1!D29</f>
        <v>804</v>
      </c>
      <c r="E231">
        <f t="shared" si="7"/>
        <v>236.78360246890622</v>
      </c>
      <c r="O231" s="5">
        <f>Sheet1!F67</f>
        <v>0.21099006680232232</v>
      </c>
    </row>
    <row r="232" spans="1:15" ht="12.75">
      <c r="A232">
        <v>34</v>
      </c>
      <c r="B232">
        <f t="shared" si="8"/>
        <v>1059.9045172234846</v>
      </c>
      <c r="C232">
        <f>A232*Sheet1!D29</f>
        <v>816</v>
      </c>
      <c r="E232">
        <f t="shared" si="7"/>
        <v>243.90451722348462</v>
      </c>
      <c r="O232" s="5">
        <f>Sheet1!F67</f>
        <v>0.21099006680232232</v>
      </c>
    </row>
    <row r="233" spans="1:15" ht="12.75">
      <c r="A233">
        <v>34.5</v>
      </c>
      <c r="B233">
        <f t="shared" si="8"/>
        <v>1079.130927011464</v>
      </c>
      <c r="C233">
        <f>A233*Sheet1!D29</f>
        <v>828</v>
      </c>
      <c r="E233">
        <f t="shared" si="7"/>
        <v>251.13092701146414</v>
      </c>
      <c r="O233" s="5">
        <f>Sheet1!F67</f>
        <v>0.21099006680232232</v>
      </c>
    </row>
    <row r="234" spans="1:15" ht="12.75">
      <c r="A234">
        <v>35</v>
      </c>
      <c r="B234">
        <f t="shared" si="8"/>
        <v>1098.4628318328448</v>
      </c>
      <c r="C234">
        <f>A234*Sheet1!D29</f>
        <v>840</v>
      </c>
      <c r="E234">
        <f t="shared" si="7"/>
        <v>258.46283183284487</v>
      </c>
      <c r="O234" s="5">
        <f>Sheet1!F67</f>
        <v>0.21099006680232232</v>
      </c>
    </row>
    <row r="235" spans="1:15" ht="12.75">
      <c r="A235">
        <v>35.5</v>
      </c>
      <c r="B235">
        <f t="shared" si="8"/>
        <v>1117.9002316876267</v>
      </c>
      <c r="C235">
        <f>A235*Sheet1!D29</f>
        <v>852</v>
      </c>
      <c r="E235">
        <f t="shared" si="7"/>
        <v>265.90023168762673</v>
      </c>
      <c r="O235" s="5">
        <f>Sheet1!F67</f>
        <v>0.21099006680232232</v>
      </c>
    </row>
    <row r="236" spans="1:15" ht="12.75">
      <c r="A236">
        <v>36</v>
      </c>
      <c r="B236">
        <f t="shared" si="8"/>
        <v>1137.4431265758099</v>
      </c>
      <c r="C236">
        <f>A236*Sheet1!D29</f>
        <v>864</v>
      </c>
      <c r="E236">
        <f t="shared" si="7"/>
        <v>273.44312657580974</v>
      </c>
      <c r="O236" s="5">
        <f>Sheet1!F67</f>
        <v>0.21099006680232232</v>
      </c>
    </row>
    <row r="237" spans="1:15" ht="12.75">
      <c r="A237">
        <v>36.5</v>
      </c>
      <c r="B237">
        <f t="shared" si="8"/>
        <v>1157.091516497394</v>
      </c>
      <c r="C237">
        <f>A237*Sheet1!D29</f>
        <v>876</v>
      </c>
      <c r="E237">
        <f t="shared" si="7"/>
        <v>281.0915164973939</v>
      </c>
      <c r="O237" s="5">
        <f>Sheet1!F67</f>
        <v>0.21099006680232232</v>
      </c>
    </row>
    <row r="238" spans="1:15" ht="12.75">
      <c r="A238">
        <v>37</v>
      </c>
      <c r="B238">
        <f t="shared" si="8"/>
        <v>1176.8454014523793</v>
      </c>
      <c r="C238">
        <f>A238*Sheet1!D29</f>
        <v>888</v>
      </c>
      <c r="E238">
        <f t="shared" si="7"/>
        <v>288.84540145237924</v>
      </c>
      <c r="O238" s="5">
        <f>Sheet1!F67</f>
        <v>0.21099006680232232</v>
      </c>
    </row>
    <row r="239" spans="1:15" ht="12.75">
      <c r="A239">
        <v>37.5</v>
      </c>
      <c r="B239">
        <f t="shared" si="8"/>
        <v>1196.7047814407658</v>
      </c>
      <c r="C239">
        <f>A239*Sheet1!D29</f>
        <v>900</v>
      </c>
      <c r="E239">
        <f t="shared" si="7"/>
        <v>296.70478144076577</v>
      </c>
      <c r="O239" s="5">
        <f>Sheet1!F67</f>
        <v>0.21099006680232232</v>
      </c>
    </row>
    <row r="240" spans="1:15" ht="12.75">
      <c r="A240">
        <v>38</v>
      </c>
      <c r="B240">
        <f t="shared" si="8"/>
        <v>1216.6696564625536</v>
      </c>
      <c r="C240">
        <f>A240*Sheet1!D29</f>
        <v>912</v>
      </c>
      <c r="E240">
        <f t="shared" si="7"/>
        <v>304.66965646255346</v>
      </c>
      <c r="O240" s="5">
        <f>Sheet1!F67</f>
        <v>0.21099006680232232</v>
      </c>
    </row>
    <row r="241" spans="1:15" ht="12.75">
      <c r="A241">
        <v>38.5</v>
      </c>
      <c r="B241">
        <f t="shared" si="8"/>
        <v>1236.7400265177423</v>
      </c>
      <c r="C241">
        <f>A241*Sheet1!D29</f>
        <v>924</v>
      </c>
      <c r="E241">
        <f t="shared" si="7"/>
        <v>312.74002651774225</v>
      </c>
      <c r="O241" s="5">
        <f>Sheet1!F67</f>
        <v>0.21099006680232232</v>
      </c>
    </row>
    <row r="242" spans="1:15" ht="12.75">
      <c r="A242">
        <v>39</v>
      </c>
      <c r="B242">
        <f t="shared" si="8"/>
        <v>1256.9158916063323</v>
      </c>
      <c r="C242">
        <f>A242*Sheet1!D29</f>
        <v>936</v>
      </c>
      <c r="E242">
        <f t="shared" si="7"/>
        <v>320.91589160633225</v>
      </c>
      <c r="O242" s="5">
        <f>Sheet1!F67</f>
        <v>0.21099006680232232</v>
      </c>
    </row>
    <row r="243" spans="1:15" ht="12.75">
      <c r="A243">
        <v>39.5</v>
      </c>
      <c r="B243">
        <f t="shared" si="8"/>
        <v>1277.1972517283234</v>
      </c>
      <c r="C243">
        <f>A243*Sheet1!D29</f>
        <v>948</v>
      </c>
      <c r="E243">
        <f t="shared" si="7"/>
        <v>329.1972517283234</v>
      </c>
      <c r="O243" s="5">
        <f>Sheet1!F67</f>
        <v>0.21099006680232232</v>
      </c>
    </row>
    <row r="244" spans="1:15" ht="12.75">
      <c r="A244">
        <v>40</v>
      </c>
      <c r="B244">
        <f t="shared" si="8"/>
        <v>1297.5841068837158</v>
      </c>
      <c r="C244">
        <f>A244*Sheet1!D29</f>
        <v>960</v>
      </c>
      <c r="E244">
        <f t="shared" si="7"/>
        <v>337.5841068837157</v>
      </c>
      <c r="O244" s="5">
        <f>Sheet1!F67</f>
        <v>0.21099006680232232</v>
      </c>
    </row>
    <row r="245" spans="1:15" ht="12.75">
      <c r="A245">
        <v>40.5</v>
      </c>
      <c r="B245">
        <f t="shared" si="8"/>
        <v>1318.0764570725091</v>
      </c>
      <c r="C245">
        <f>A245*Sheet1!D29</f>
        <v>972</v>
      </c>
      <c r="E245">
        <f t="shared" si="7"/>
        <v>346.0764570725092</v>
      </c>
      <c r="O245" s="5">
        <f>Sheet1!F67</f>
        <v>0.21099006680232232</v>
      </c>
    </row>
    <row r="246" spans="1:15" ht="12.75">
      <c r="A246">
        <v>41</v>
      </c>
      <c r="B246">
        <f t="shared" si="8"/>
        <v>1338.674302294704</v>
      </c>
      <c r="C246">
        <f>A246*Sheet1!D29</f>
        <v>984</v>
      </c>
      <c r="E246">
        <f t="shared" si="7"/>
        <v>354.6743022947038</v>
      </c>
      <c r="O246" s="5">
        <f>Sheet1!F67</f>
        <v>0.21099006680232232</v>
      </c>
    </row>
    <row r="247" spans="1:15" ht="12.75">
      <c r="A247">
        <v>41.5</v>
      </c>
      <c r="B247">
        <f t="shared" si="8"/>
        <v>1359.3776425502997</v>
      </c>
      <c r="C247">
        <f>A247*Sheet1!D29</f>
        <v>996</v>
      </c>
      <c r="E247">
        <f t="shared" si="7"/>
        <v>363.37764255029964</v>
      </c>
      <c r="O247" s="5">
        <f>Sheet1!F67</f>
        <v>0.21099006680232232</v>
      </c>
    </row>
    <row r="248" spans="1:15" ht="12.75">
      <c r="A248">
        <v>42</v>
      </c>
      <c r="B248">
        <f t="shared" si="8"/>
        <v>1380.1864778392965</v>
      </c>
      <c r="C248">
        <f>A248*Sheet1!D29</f>
        <v>1008</v>
      </c>
      <c r="E248">
        <f t="shared" si="7"/>
        <v>372.1864778392966</v>
      </c>
      <c r="O248" s="5">
        <f>Sheet1!F67</f>
        <v>0.21099006680232232</v>
      </c>
    </row>
    <row r="249" spans="1:15" ht="12.75">
      <c r="A249">
        <v>42.5</v>
      </c>
      <c r="B249">
        <f t="shared" si="8"/>
        <v>1401.1008081616947</v>
      </c>
      <c r="C249">
        <f>A249*Sheet1!D29</f>
        <v>1020</v>
      </c>
      <c r="E249">
        <f t="shared" si="7"/>
        <v>381.1008081616947</v>
      </c>
      <c r="O249" s="5">
        <f>Sheet1!F67</f>
        <v>0.21099006680232232</v>
      </c>
    </row>
    <row r="250" spans="1:15" ht="12.75">
      <c r="A250">
        <v>43</v>
      </c>
      <c r="B250">
        <f t="shared" si="8"/>
        <v>1422.1206335174938</v>
      </c>
      <c r="C250">
        <f>A250*Sheet1!D29</f>
        <v>1032</v>
      </c>
      <c r="E250">
        <f t="shared" si="7"/>
        <v>390.12063351749396</v>
      </c>
      <c r="O250" s="5">
        <f>Sheet1!F67</f>
        <v>0.21099006680232232</v>
      </c>
    </row>
    <row r="251" spans="1:15" ht="12.75">
      <c r="A251">
        <v>43.5</v>
      </c>
      <c r="B251">
        <f t="shared" si="8"/>
        <v>1443.2459539066945</v>
      </c>
      <c r="C251">
        <f>A251*Sheet1!D29</f>
        <v>1044</v>
      </c>
      <c r="E251">
        <f t="shared" si="7"/>
        <v>399.2459539066944</v>
      </c>
      <c r="O251" s="5">
        <f>Sheet1!F67</f>
        <v>0.21099006680232232</v>
      </c>
    </row>
    <row r="252" spans="1:15" ht="12.75">
      <c r="A252">
        <v>44</v>
      </c>
      <c r="B252">
        <f t="shared" si="8"/>
        <v>1464.476769329296</v>
      </c>
      <c r="C252">
        <f>A252*Sheet1!D29</f>
        <v>1056</v>
      </c>
      <c r="E252">
        <f t="shared" si="7"/>
        <v>408.476769329296</v>
      </c>
      <c r="O252" s="5">
        <f>Sheet1!F67</f>
        <v>0.21099006680232232</v>
      </c>
    </row>
    <row r="253" spans="1:15" ht="12.75">
      <c r="A253">
        <v>44.5</v>
      </c>
      <c r="B253">
        <f t="shared" si="8"/>
        <v>1485.8130797852987</v>
      </c>
      <c r="C253">
        <f>A253*Sheet1!D29</f>
        <v>1068</v>
      </c>
      <c r="E253">
        <f t="shared" si="7"/>
        <v>417.8130797852988</v>
      </c>
      <c r="O253" s="5">
        <f>Sheet1!F67</f>
        <v>0.21099006680232232</v>
      </c>
    </row>
    <row r="254" spans="1:15" ht="12.75">
      <c r="A254">
        <v>45</v>
      </c>
      <c r="B254">
        <f t="shared" si="8"/>
        <v>1507.2548852747027</v>
      </c>
      <c r="C254">
        <f>A254*Sheet1!D29</f>
        <v>1080</v>
      </c>
      <c r="E254">
        <f t="shared" si="7"/>
        <v>427.2548852747027</v>
      </c>
      <c r="O254" s="5">
        <f>Sheet1!F67</f>
        <v>0.21099006680232232</v>
      </c>
    </row>
    <row r="255" spans="1:15" ht="12.75">
      <c r="A255">
        <v>45.5</v>
      </c>
      <c r="B255">
        <f t="shared" si="8"/>
        <v>1528.8021857975077</v>
      </c>
      <c r="C255">
        <f>A255*Sheet1!D29</f>
        <v>1092</v>
      </c>
      <c r="E255">
        <f t="shared" si="7"/>
        <v>436.8021857975078</v>
      </c>
      <c r="O255" s="5">
        <f>Sheet1!F67</f>
        <v>0.21099006680232232</v>
      </c>
    </row>
    <row r="256" spans="1:15" ht="12.75">
      <c r="A256">
        <v>46</v>
      </c>
      <c r="B256">
        <f t="shared" si="8"/>
        <v>1550.4549813537142</v>
      </c>
      <c r="C256">
        <f>A256*Sheet1!D29</f>
        <v>1104</v>
      </c>
      <c r="E256">
        <f t="shared" si="7"/>
        <v>446.45498135371406</v>
      </c>
      <c r="O256" s="5">
        <f>Sheet1!F67</f>
        <v>0.21099006680232232</v>
      </c>
    </row>
    <row r="257" spans="1:15" ht="12.75">
      <c r="A257">
        <v>46.5</v>
      </c>
      <c r="B257">
        <f t="shared" si="8"/>
        <v>1572.2132719433214</v>
      </c>
      <c r="C257">
        <f>A257*Sheet1!D29</f>
        <v>1116</v>
      </c>
      <c r="E257">
        <f t="shared" si="7"/>
        <v>456.21327194332144</v>
      </c>
      <c r="O257" s="5">
        <f>Sheet1!F67</f>
        <v>0.21099006680232232</v>
      </c>
    </row>
    <row r="258" spans="1:15" ht="12.75">
      <c r="A258">
        <v>47</v>
      </c>
      <c r="B258">
        <f t="shared" si="8"/>
        <v>1594.07705756633</v>
      </c>
      <c r="C258">
        <f>A258*Sheet1!D29</f>
        <v>1128</v>
      </c>
      <c r="E258">
        <f t="shared" si="7"/>
        <v>466.07705756633004</v>
      </c>
      <c r="O258" s="5">
        <f>Sheet1!F67</f>
        <v>0.21099006680232232</v>
      </c>
    </row>
    <row r="259" spans="1:15" ht="12.75">
      <c r="A259">
        <v>47.5</v>
      </c>
      <c r="B259">
        <f t="shared" si="8"/>
        <v>1616.0463382227397</v>
      </c>
      <c r="C259">
        <f>A259*Sheet1!D29</f>
        <v>1140</v>
      </c>
      <c r="E259">
        <f t="shared" si="7"/>
        <v>476.04633822273973</v>
      </c>
      <c r="O259" s="5">
        <f>Sheet1!F67</f>
        <v>0.21099006680232232</v>
      </c>
    </row>
    <row r="260" spans="1:15" ht="12.75">
      <c r="A260">
        <v>48</v>
      </c>
      <c r="B260">
        <f t="shared" si="8"/>
        <v>1638.1211139125508</v>
      </c>
      <c r="C260">
        <f>A260*Sheet1!D29</f>
        <v>1152</v>
      </c>
      <c r="E260">
        <f t="shared" si="7"/>
        <v>486.12111391255064</v>
      </c>
      <c r="O260" s="5">
        <f>Sheet1!F67</f>
        <v>0.21099006680232232</v>
      </c>
    </row>
    <row r="261" spans="1:15" ht="12.75">
      <c r="A261">
        <v>48.5</v>
      </c>
      <c r="B261">
        <f t="shared" si="8"/>
        <v>1660.3013846357626</v>
      </c>
      <c r="C261">
        <f>A261*Sheet1!D29</f>
        <v>1164</v>
      </c>
      <c r="E261">
        <f t="shared" si="7"/>
        <v>496.3013846357627</v>
      </c>
      <c r="O261" s="5">
        <f>Sheet1!F67</f>
        <v>0.21099006680232232</v>
      </c>
    </row>
    <row r="262" spans="1:15" ht="12.75">
      <c r="A262">
        <v>49</v>
      </c>
      <c r="B262">
        <f t="shared" si="8"/>
        <v>1682.5871503923759</v>
      </c>
      <c r="C262">
        <f>A262*Sheet1!D29</f>
        <v>1176</v>
      </c>
      <c r="E262">
        <f aca="true" t="shared" si="9" ref="E262:E325">(A262*A262)*O262</f>
        <v>506.5871503923759</v>
      </c>
      <c r="O262" s="5">
        <f>Sheet1!F67</f>
        <v>0.21099006680232232</v>
      </c>
    </row>
    <row r="263" spans="1:15" ht="12.75">
      <c r="A263">
        <v>49.5</v>
      </c>
      <c r="B263">
        <f t="shared" si="8"/>
        <v>1704.9784111823901</v>
      </c>
      <c r="C263">
        <f>A263*Sheet1!D29</f>
        <v>1188</v>
      </c>
      <c r="E263">
        <f t="shared" si="9"/>
        <v>516.9784111823902</v>
      </c>
      <c r="O263" s="5">
        <f>Sheet1!F67</f>
        <v>0.21099006680232232</v>
      </c>
    </row>
    <row r="264" spans="1:15" ht="12.75">
      <c r="A264">
        <v>50</v>
      </c>
      <c r="B264">
        <f aca="true" t="shared" si="10" ref="B264:B327">C264+E264</f>
        <v>1727.4751670058058</v>
      </c>
      <c r="C264">
        <f>A264*Sheet1!D29</f>
        <v>1200</v>
      </c>
      <c r="E264">
        <f t="shared" si="9"/>
        <v>527.4751670058058</v>
      </c>
      <c r="O264" s="5">
        <f>Sheet1!F67</f>
        <v>0.21099006680232232</v>
      </c>
    </row>
    <row r="265" spans="1:15" ht="12.75">
      <c r="A265">
        <v>51</v>
      </c>
      <c r="B265">
        <f t="shared" si="10"/>
        <v>1772.7851637528404</v>
      </c>
      <c r="C265">
        <f>A265*Sheet1!D29</f>
        <v>1224</v>
      </c>
      <c r="E265">
        <f t="shared" si="9"/>
        <v>548.7851637528404</v>
      </c>
      <c r="O265" s="5">
        <f>Sheet1!F67</f>
        <v>0.21099006680232232</v>
      </c>
    </row>
    <row r="266" spans="1:15" ht="12.75">
      <c r="A266">
        <v>52</v>
      </c>
      <c r="B266">
        <f t="shared" si="10"/>
        <v>1818.5171406334796</v>
      </c>
      <c r="C266">
        <f>A266*Sheet1!D29</f>
        <v>1248</v>
      </c>
      <c r="E266">
        <f t="shared" si="9"/>
        <v>570.5171406334796</v>
      </c>
      <c r="O266" s="5">
        <f>Sheet1!F67</f>
        <v>0.21099006680232232</v>
      </c>
    </row>
    <row r="267" spans="1:15" ht="12.75">
      <c r="A267">
        <v>53</v>
      </c>
      <c r="B267">
        <f t="shared" si="10"/>
        <v>1864.6710976477234</v>
      </c>
      <c r="C267">
        <f>A267*Sheet1!D29</f>
        <v>1272</v>
      </c>
      <c r="E267">
        <f t="shared" si="9"/>
        <v>592.6710976477234</v>
      </c>
      <c r="O267" s="5">
        <f>Sheet1!F67</f>
        <v>0.21099006680232232</v>
      </c>
    </row>
    <row r="268" spans="1:15" ht="12.75">
      <c r="A268">
        <v>54</v>
      </c>
      <c r="B268">
        <f t="shared" si="10"/>
        <v>1911.2470347955718</v>
      </c>
      <c r="C268">
        <f>A268*Sheet1!D29</f>
        <v>1296</v>
      </c>
      <c r="E268">
        <f t="shared" si="9"/>
        <v>615.247034795572</v>
      </c>
      <c r="O268" s="5">
        <f>Sheet1!F67</f>
        <v>0.21099006680232232</v>
      </c>
    </row>
    <row r="269" spans="1:15" ht="12.75">
      <c r="A269">
        <v>55</v>
      </c>
      <c r="B269">
        <f t="shared" si="10"/>
        <v>1958.2449520770251</v>
      </c>
      <c r="C269">
        <f>A269*Sheet1!D29</f>
        <v>1320</v>
      </c>
      <c r="E269">
        <f t="shared" si="9"/>
        <v>638.244952077025</v>
      </c>
      <c r="O269" s="5">
        <f>Sheet1!F67</f>
        <v>0.21099006680232232</v>
      </c>
    </row>
    <row r="270" spans="1:15" ht="12.75">
      <c r="A270">
        <v>56</v>
      </c>
      <c r="B270">
        <f t="shared" si="10"/>
        <v>2005.6648494920828</v>
      </c>
      <c r="C270">
        <f>A270*Sheet1!D29</f>
        <v>1344</v>
      </c>
      <c r="E270">
        <f t="shared" si="9"/>
        <v>661.6648494920828</v>
      </c>
      <c r="O270" s="5">
        <f>Sheet1!F67</f>
        <v>0.21099006680232232</v>
      </c>
    </row>
    <row r="271" spans="1:15" ht="12.75">
      <c r="A271">
        <v>57</v>
      </c>
      <c r="B271">
        <f t="shared" si="10"/>
        <v>2053.5067270407453</v>
      </c>
      <c r="C271">
        <f>A271*Sheet1!D29</f>
        <v>1368</v>
      </c>
      <c r="E271">
        <f t="shared" si="9"/>
        <v>685.5067270407452</v>
      </c>
      <c r="O271" s="5">
        <f>Sheet1!F67</f>
        <v>0.21099006680232232</v>
      </c>
    </row>
    <row r="272" spans="1:15" ht="12.75">
      <c r="A272">
        <v>58</v>
      </c>
      <c r="B272">
        <f t="shared" si="10"/>
        <v>2101.7705847230122</v>
      </c>
      <c r="C272">
        <f>A272*Sheet1!D29</f>
        <v>1392</v>
      </c>
      <c r="E272">
        <f t="shared" si="9"/>
        <v>709.7705847230123</v>
      </c>
      <c r="O272" s="5">
        <f>Sheet1!F67</f>
        <v>0.21099006680232232</v>
      </c>
    </row>
    <row r="273" spans="1:15" ht="12.75">
      <c r="A273">
        <v>59</v>
      </c>
      <c r="B273">
        <f t="shared" si="10"/>
        <v>2150.456422538884</v>
      </c>
      <c r="C273">
        <f>A273*Sheet1!D29</f>
        <v>1416</v>
      </c>
      <c r="E273">
        <f t="shared" si="9"/>
        <v>734.456422538884</v>
      </c>
      <c r="O273" s="5">
        <f>Sheet1!F67</f>
        <v>0.21099006680232232</v>
      </c>
    </row>
    <row r="274" spans="1:15" ht="12.75">
      <c r="A274">
        <v>60</v>
      </c>
      <c r="B274">
        <f t="shared" si="10"/>
        <v>2199.56424048836</v>
      </c>
      <c r="C274">
        <f>A274*Sheet1!D29</f>
        <v>1440</v>
      </c>
      <c r="E274">
        <f t="shared" si="9"/>
        <v>759.5642404883604</v>
      </c>
      <c r="O274" s="5">
        <f>Sheet1!F67</f>
        <v>0.21099006680232232</v>
      </c>
    </row>
    <row r="275" spans="1:15" ht="12.75">
      <c r="A275">
        <v>61</v>
      </c>
      <c r="B275">
        <f t="shared" si="10"/>
        <v>2249.094038571441</v>
      </c>
      <c r="C275">
        <f>A275*Sheet1!D29</f>
        <v>1464</v>
      </c>
      <c r="E275">
        <f t="shared" si="9"/>
        <v>785.0940385714414</v>
      </c>
      <c r="O275" s="5">
        <f>Sheet1!F67</f>
        <v>0.21099006680232232</v>
      </c>
    </row>
    <row r="276" spans="1:15" ht="12.75">
      <c r="A276">
        <v>62</v>
      </c>
      <c r="B276">
        <f t="shared" si="10"/>
        <v>2299.045816788127</v>
      </c>
      <c r="C276">
        <f>A276*Sheet1!D29</f>
        <v>1488</v>
      </c>
      <c r="E276">
        <f t="shared" si="9"/>
        <v>811.045816788127</v>
      </c>
      <c r="O276" s="5">
        <f>Sheet1!F67</f>
        <v>0.21099006680232232</v>
      </c>
    </row>
    <row r="277" spans="1:15" ht="12.75">
      <c r="A277">
        <v>63</v>
      </c>
      <c r="B277">
        <f t="shared" si="10"/>
        <v>2349.4195751384173</v>
      </c>
      <c r="C277">
        <f>A277*Sheet1!D29</f>
        <v>1512</v>
      </c>
      <c r="E277">
        <f t="shared" si="9"/>
        <v>837.4195751384173</v>
      </c>
      <c r="O277" s="5">
        <f>Sheet1!F67</f>
        <v>0.21099006680232232</v>
      </c>
    </row>
    <row r="278" spans="1:15" ht="12.75">
      <c r="A278">
        <v>64</v>
      </c>
      <c r="B278">
        <f t="shared" si="10"/>
        <v>2400.2153136223124</v>
      </c>
      <c r="C278">
        <f>A278*Sheet1!D29</f>
        <v>1536</v>
      </c>
      <c r="E278">
        <f t="shared" si="9"/>
        <v>864.2153136223122</v>
      </c>
      <c r="O278" s="5">
        <f>Sheet1!F67</f>
        <v>0.21099006680232232</v>
      </c>
    </row>
    <row r="279" spans="1:15" ht="12.75">
      <c r="A279">
        <v>65</v>
      </c>
      <c r="B279">
        <f t="shared" si="10"/>
        <v>2451.433032239812</v>
      </c>
      <c r="C279">
        <f>A279*Sheet1!D29</f>
        <v>1560</v>
      </c>
      <c r="E279">
        <f t="shared" si="9"/>
        <v>891.4330322398118</v>
      </c>
      <c r="O279" s="5">
        <f>Sheet1!F67</f>
        <v>0.21099006680232232</v>
      </c>
    </row>
    <row r="280" spans="1:15" ht="12.75">
      <c r="A280">
        <v>66</v>
      </c>
      <c r="B280">
        <f t="shared" si="10"/>
        <v>2503.072730990916</v>
      </c>
      <c r="C280">
        <f>A280*Sheet1!D29</f>
        <v>1584</v>
      </c>
      <c r="E280">
        <f t="shared" si="9"/>
        <v>919.072730990916</v>
      </c>
      <c r="O280" s="5">
        <f>Sheet1!F67</f>
        <v>0.21099006680232232</v>
      </c>
    </row>
    <row r="281" spans="1:15" ht="12.75">
      <c r="A281">
        <v>67</v>
      </c>
      <c r="B281">
        <f t="shared" si="10"/>
        <v>2555.134409875625</v>
      </c>
      <c r="C281">
        <f>A281*Sheet1!D29</f>
        <v>1608</v>
      </c>
      <c r="E281">
        <f t="shared" si="9"/>
        <v>947.1344098756249</v>
      </c>
      <c r="O281" s="5">
        <f>Sheet1!F67</f>
        <v>0.21099006680232232</v>
      </c>
    </row>
    <row r="282" spans="1:15" ht="12.75">
      <c r="A282">
        <v>68</v>
      </c>
      <c r="B282">
        <f t="shared" si="10"/>
        <v>2607.6180688939385</v>
      </c>
      <c r="C282">
        <f>A282*Sheet1!D29</f>
        <v>1632</v>
      </c>
      <c r="E282">
        <f t="shared" si="9"/>
        <v>975.6180688939385</v>
      </c>
      <c r="O282" s="5">
        <f>Sheet1!F67</f>
        <v>0.21099006680232232</v>
      </c>
    </row>
    <row r="283" spans="1:15" ht="12.75">
      <c r="A283">
        <v>69</v>
      </c>
      <c r="B283">
        <f t="shared" si="10"/>
        <v>2660.5237080458564</v>
      </c>
      <c r="C283">
        <f>A283*Sheet1!D29</f>
        <v>1656</v>
      </c>
      <c r="E283">
        <f t="shared" si="9"/>
        <v>1004.5237080458566</v>
      </c>
      <c r="O283" s="5">
        <f>Sheet1!F67</f>
        <v>0.21099006680232232</v>
      </c>
    </row>
    <row r="284" spans="1:15" ht="12.75">
      <c r="A284">
        <v>70</v>
      </c>
      <c r="B284">
        <f t="shared" si="10"/>
        <v>2713.8513273313793</v>
      </c>
      <c r="C284">
        <f>A284*Sheet1!D29</f>
        <v>1680</v>
      </c>
      <c r="E284">
        <f t="shared" si="9"/>
        <v>1033.8513273313795</v>
      </c>
      <c r="O284" s="5">
        <f>Sheet1!F67</f>
        <v>0.21099006680232232</v>
      </c>
    </row>
    <row r="285" spans="1:15" ht="12.75">
      <c r="A285">
        <v>71</v>
      </c>
      <c r="B285">
        <f t="shared" si="10"/>
        <v>2767.600926750507</v>
      </c>
      <c r="C285">
        <f>A285*Sheet1!D29</f>
        <v>1704</v>
      </c>
      <c r="E285">
        <f t="shared" si="9"/>
        <v>1063.600926750507</v>
      </c>
      <c r="O285" s="5">
        <f>Sheet1!F67</f>
        <v>0.21099006680232232</v>
      </c>
    </row>
    <row r="286" spans="1:15" ht="12.75">
      <c r="A286">
        <v>72</v>
      </c>
      <c r="B286">
        <f t="shared" si="10"/>
        <v>2821.772506303239</v>
      </c>
      <c r="C286">
        <f>A286*Sheet1!D29</f>
        <v>1728</v>
      </c>
      <c r="E286">
        <f t="shared" si="9"/>
        <v>1093.772506303239</v>
      </c>
      <c r="O286" s="5">
        <f>Sheet1!F67</f>
        <v>0.21099006680232232</v>
      </c>
    </row>
    <row r="287" spans="1:15" ht="12.75">
      <c r="A287">
        <v>73</v>
      </c>
      <c r="B287">
        <f t="shared" si="10"/>
        <v>2876.366065989576</v>
      </c>
      <c r="C287">
        <f>A287*Sheet1!D29</f>
        <v>1752</v>
      </c>
      <c r="E287">
        <f t="shared" si="9"/>
        <v>1124.3660659895756</v>
      </c>
      <c r="O287" s="5">
        <f>Sheet1!F67</f>
        <v>0.21099006680232232</v>
      </c>
    </row>
    <row r="288" spans="1:15" ht="12.75">
      <c r="A288">
        <v>74</v>
      </c>
      <c r="B288">
        <f t="shared" si="10"/>
        <v>2931.381605809517</v>
      </c>
      <c r="C288">
        <f>A288*Sheet1!D29</f>
        <v>1776</v>
      </c>
      <c r="E288">
        <f t="shared" si="9"/>
        <v>1155.381605809517</v>
      </c>
      <c r="O288" s="5">
        <f>Sheet1!F67</f>
        <v>0.21099006680232232</v>
      </c>
    </row>
    <row r="289" spans="1:15" ht="12.75">
      <c r="A289">
        <v>75</v>
      </c>
      <c r="B289">
        <f t="shared" si="10"/>
        <v>2986.8191257630633</v>
      </c>
      <c r="C289">
        <f>A289*Sheet1!D29</f>
        <v>1800</v>
      </c>
      <c r="E289">
        <f t="shared" si="9"/>
        <v>1186.819125763063</v>
      </c>
      <c r="O289" s="5">
        <f>Sheet1!F67</f>
        <v>0.21099006680232232</v>
      </c>
    </row>
    <row r="290" spans="1:15" ht="12.75">
      <c r="A290">
        <v>76</v>
      </c>
      <c r="B290">
        <f t="shared" si="10"/>
        <v>3042.678625850214</v>
      </c>
      <c r="C290">
        <f>A290*Sheet1!D29</f>
        <v>1824</v>
      </c>
      <c r="E290">
        <f t="shared" si="9"/>
        <v>1218.6786258502138</v>
      </c>
      <c r="O290" s="5">
        <f>Sheet1!F67</f>
        <v>0.21099006680232232</v>
      </c>
    </row>
    <row r="291" spans="1:15" ht="12.75">
      <c r="A291">
        <v>77</v>
      </c>
      <c r="B291">
        <f t="shared" si="10"/>
        <v>3098.9601060709692</v>
      </c>
      <c r="C291">
        <f>A291*Sheet1!D29</f>
        <v>1848</v>
      </c>
      <c r="E291">
        <f t="shared" si="9"/>
        <v>1250.960106070969</v>
      </c>
      <c r="O291" s="5">
        <f>Sheet1!F67</f>
        <v>0.21099006680232232</v>
      </c>
    </row>
    <row r="292" spans="1:15" ht="12.75">
      <c r="A292">
        <v>78</v>
      </c>
      <c r="B292">
        <f t="shared" si="10"/>
        <v>3155.663566425329</v>
      </c>
      <c r="C292">
        <f>A292*Sheet1!D29</f>
        <v>1872</v>
      </c>
      <c r="E292">
        <f t="shared" si="9"/>
        <v>1283.663566425329</v>
      </c>
      <c r="O292" s="5">
        <f>Sheet1!F67</f>
        <v>0.21099006680232232</v>
      </c>
    </row>
    <row r="293" spans="1:15" ht="12.75">
      <c r="A293">
        <v>79</v>
      </c>
      <c r="B293">
        <f t="shared" si="10"/>
        <v>3212.7890069132936</v>
      </c>
      <c r="C293">
        <f>A293*Sheet1!D29</f>
        <v>1896</v>
      </c>
      <c r="E293">
        <f t="shared" si="9"/>
        <v>1316.7890069132936</v>
      </c>
      <c r="O293" s="5">
        <f>Sheet1!F67</f>
        <v>0.21099006680232232</v>
      </c>
    </row>
    <row r="294" spans="1:15" ht="12.75">
      <c r="A294">
        <v>80</v>
      </c>
      <c r="B294">
        <f t="shared" si="10"/>
        <v>3270.336427534863</v>
      </c>
      <c r="C294">
        <f>A294*Sheet1!D29</f>
        <v>1920</v>
      </c>
      <c r="E294">
        <f t="shared" si="9"/>
        <v>1350.3364275348629</v>
      </c>
      <c r="O294" s="5">
        <f>Sheet1!F67</f>
        <v>0.21099006680232232</v>
      </c>
    </row>
    <row r="295" spans="1:15" ht="12.75">
      <c r="A295">
        <v>81</v>
      </c>
      <c r="B295">
        <f t="shared" si="10"/>
        <v>3328.3058282900365</v>
      </c>
      <c r="C295">
        <f>A295*Sheet1!D29</f>
        <v>1944</v>
      </c>
      <c r="E295">
        <f t="shared" si="9"/>
        <v>1384.3058282900367</v>
      </c>
      <c r="O295" s="5">
        <f>Sheet1!F67</f>
        <v>0.21099006680232232</v>
      </c>
    </row>
    <row r="296" spans="1:15" ht="12.75">
      <c r="A296">
        <v>82</v>
      </c>
      <c r="B296">
        <f t="shared" si="10"/>
        <v>3386.6972091788152</v>
      </c>
      <c r="C296">
        <f>A296*Sheet1!D29</f>
        <v>1968</v>
      </c>
      <c r="E296">
        <f t="shared" si="9"/>
        <v>1418.6972091788152</v>
      </c>
      <c r="O296" s="5">
        <f>Sheet1!F67</f>
        <v>0.21099006680232232</v>
      </c>
    </row>
    <row r="297" spans="1:15" ht="12.75">
      <c r="A297">
        <v>83</v>
      </c>
      <c r="B297">
        <f t="shared" si="10"/>
        <v>3445.510570201199</v>
      </c>
      <c r="C297">
        <f>A297*Sheet1!D29</f>
        <v>1992</v>
      </c>
      <c r="E297">
        <f t="shared" si="9"/>
        <v>1453.5105702011986</v>
      </c>
      <c r="O297" s="5">
        <f>Sheet1!F67</f>
        <v>0.21099006680232232</v>
      </c>
    </row>
    <row r="298" spans="1:15" ht="12.75">
      <c r="A298">
        <v>84</v>
      </c>
      <c r="B298">
        <f t="shared" si="10"/>
        <v>3504.7459113571863</v>
      </c>
      <c r="C298">
        <f>A298*Sheet1!D29</f>
        <v>2016</v>
      </c>
      <c r="E298">
        <f t="shared" si="9"/>
        <v>1488.7459113571863</v>
      </c>
      <c r="O298" s="5">
        <f>Sheet1!F67</f>
        <v>0.21099006680232232</v>
      </c>
    </row>
    <row r="299" spans="1:15" ht="12.75">
      <c r="A299">
        <v>85</v>
      </c>
      <c r="B299">
        <f t="shared" si="10"/>
        <v>3564.4032326467786</v>
      </c>
      <c r="C299">
        <f>A299*Sheet1!D29</f>
        <v>2040</v>
      </c>
      <c r="E299">
        <f t="shared" si="9"/>
        <v>1524.4032326467789</v>
      </c>
      <c r="O299" s="5">
        <f>Sheet1!F67</f>
        <v>0.21099006680232232</v>
      </c>
    </row>
    <row r="300" spans="1:15" ht="12.75">
      <c r="A300">
        <v>86</v>
      </c>
      <c r="B300">
        <f t="shared" si="10"/>
        <v>3624.482534069976</v>
      </c>
      <c r="C300">
        <f>A300*Sheet1!D29</f>
        <v>2064</v>
      </c>
      <c r="E300">
        <f t="shared" si="9"/>
        <v>1560.4825340699758</v>
      </c>
      <c r="O300" s="5">
        <f>Sheet1!F67</f>
        <v>0.21099006680232232</v>
      </c>
    </row>
    <row r="301" spans="1:15" ht="12.75">
      <c r="A301">
        <v>87</v>
      </c>
      <c r="B301">
        <f t="shared" si="10"/>
        <v>3684.983815626778</v>
      </c>
      <c r="C301">
        <f>A301*Sheet1!D29</f>
        <v>2088</v>
      </c>
      <c r="E301">
        <f t="shared" si="9"/>
        <v>1596.9838156267776</v>
      </c>
      <c r="O301" s="5">
        <f>Sheet1!F67</f>
        <v>0.21099006680232232</v>
      </c>
    </row>
    <row r="302" spans="1:15" ht="12.75">
      <c r="A302">
        <v>88</v>
      </c>
      <c r="B302">
        <f t="shared" si="10"/>
        <v>3745.9070773171843</v>
      </c>
      <c r="C302">
        <f>A302*Sheet1!D29</f>
        <v>2112</v>
      </c>
      <c r="E302">
        <f t="shared" si="9"/>
        <v>1633.907077317184</v>
      </c>
      <c r="O302" s="5">
        <f>Sheet1!F67</f>
        <v>0.21099006680232232</v>
      </c>
    </row>
    <row r="303" spans="1:15" ht="12.75">
      <c r="A303">
        <v>89</v>
      </c>
      <c r="B303">
        <f t="shared" si="10"/>
        <v>3807.252319141195</v>
      </c>
      <c r="C303">
        <f>A303*Sheet1!D29</f>
        <v>2136</v>
      </c>
      <c r="E303">
        <f t="shared" si="9"/>
        <v>1671.2523191411951</v>
      </c>
      <c r="O303" s="5">
        <f>Sheet1!F67</f>
        <v>0.21099006680232232</v>
      </c>
    </row>
    <row r="304" spans="1:15" ht="12.75">
      <c r="A304">
        <v>90</v>
      </c>
      <c r="B304">
        <f t="shared" si="10"/>
        <v>3869.019541098811</v>
      </c>
      <c r="C304">
        <f>A304*Sheet1!D29</f>
        <v>2160</v>
      </c>
      <c r="E304">
        <f t="shared" si="9"/>
        <v>1709.0195410988108</v>
      </c>
      <c r="O304" s="5">
        <f>Sheet1!F67</f>
        <v>0.21099006680232232</v>
      </c>
    </row>
    <row r="305" spans="1:15" ht="12.75">
      <c r="A305">
        <v>91</v>
      </c>
      <c r="B305">
        <f t="shared" si="10"/>
        <v>3931.208743190031</v>
      </c>
      <c r="C305">
        <f>A305*Sheet1!D29</f>
        <v>2184</v>
      </c>
      <c r="E305">
        <f t="shared" si="9"/>
        <v>1747.208743190031</v>
      </c>
      <c r="O305" s="5">
        <f>Sheet1!F67</f>
        <v>0.21099006680232232</v>
      </c>
    </row>
    <row r="306" spans="1:15" ht="12.75">
      <c r="A306">
        <v>92</v>
      </c>
      <c r="B306">
        <f t="shared" si="10"/>
        <v>3993.8199254148562</v>
      </c>
      <c r="C306">
        <f>A306*Sheet1!D29</f>
        <v>2208</v>
      </c>
      <c r="E306">
        <f t="shared" si="9"/>
        <v>1785.8199254148562</v>
      </c>
      <c r="O306" s="5">
        <f>Sheet1!F67</f>
        <v>0.21099006680232232</v>
      </c>
    </row>
    <row r="307" spans="1:15" ht="12.75">
      <c r="A307">
        <v>93</v>
      </c>
      <c r="B307">
        <f t="shared" si="10"/>
        <v>4056.8530877732856</v>
      </c>
      <c r="C307">
        <f>A307*Sheet1!D29</f>
        <v>2232</v>
      </c>
      <c r="E307">
        <f t="shared" si="9"/>
        <v>1824.8530877732858</v>
      </c>
      <c r="O307" s="5">
        <f>Sheet1!F67</f>
        <v>0.21099006680232232</v>
      </c>
    </row>
    <row r="308" spans="1:15" ht="12.75">
      <c r="A308">
        <v>94</v>
      </c>
      <c r="B308">
        <f t="shared" si="10"/>
        <v>4120.30823026532</v>
      </c>
      <c r="C308">
        <f>A308*Sheet1!D29</f>
        <v>2256</v>
      </c>
      <c r="E308">
        <f t="shared" si="9"/>
        <v>1864.3082302653202</v>
      </c>
      <c r="O308" s="5">
        <f>Sheet1!F67</f>
        <v>0.21099006680232232</v>
      </c>
    </row>
    <row r="309" spans="1:15" ht="12.75">
      <c r="A309">
        <v>95</v>
      </c>
      <c r="B309">
        <f t="shared" si="10"/>
        <v>4184.185352890959</v>
      </c>
      <c r="C309">
        <f>A309*Sheet1!D29</f>
        <v>2280</v>
      </c>
      <c r="E309">
        <f t="shared" si="9"/>
        <v>1904.185352890959</v>
      </c>
      <c r="O309" s="5">
        <f>Sheet1!F67</f>
        <v>0.21099006680232232</v>
      </c>
    </row>
    <row r="310" spans="1:15" ht="12.75">
      <c r="A310">
        <v>96</v>
      </c>
      <c r="B310">
        <f t="shared" si="10"/>
        <v>4248.484455650203</v>
      </c>
      <c r="C310">
        <f>A310*Sheet1!D29</f>
        <v>2304</v>
      </c>
      <c r="E310">
        <f t="shared" si="9"/>
        <v>1944.4844556502026</v>
      </c>
      <c r="O310" s="5">
        <f>Sheet1!F67</f>
        <v>0.21099006680232232</v>
      </c>
    </row>
    <row r="311" spans="1:15" ht="12.75">
      <c r="A311">
        <v>97</v>
      </c>
      <c r="B311">
        <f t="shared" si="10"/>
        <v>4313.20553854305</v>
      </c>
      <c r="C311">
        <f>A311*Sheet1!D29</f>
        <v>2328</v>
      </c>
      <c r="E311">
        <f t="shared" si="9"/>
        <v>1985.2055385430508</v>
      </c>
      <c r="O311" s="5">
        <f>Sheet1!F67</f>
        <v>0.21099006680232232</v>
      </c>
    </row>
    <row r="312" spans="1:15" ht="12.75">
      <c r="A312">
        <v>98</v>
      </c>
      <c r="B312">
        <f t="shared" si="10"/>
        <v>4378.348601569503</v>
      </c>
      <c r="C312">
        <f>A312*Sheet1!D29</f>
        <v>2352</v>
      </c>
      <c r="E312">
        <f t="shared" si="9"/>
        <v>2026.3486015695037</v>
      </c>
      <c r="O312" s="5">
        <f>Sheet1!F67</f>
        <v>0.21099006680232232</v>
      </c>
    </row>
    <row r="313" spans="1:15" ht="12.75">
      <c r="A313">
        <v>99</v>
      </c>
      <c r="B313">
        <f t="shared" si="10"/>
        <v>4443.9136447295605</v>
      </c>
      <c r="C313">
        <f>A313*Sheet1!D29</f>
        <v>2376</v>
      </c>
      <c r="E313">
        <f t="shared" si="9"/>
        <v>2067.913644729561</v>
      </c>
      <c r="O313" s="5">
        <f>Sheet1!F67</f>
        <v>0.21099006680232232</v>
      </c>
    </row>
    <row r="314" spans="1:15" ht="12.75">
      <c r="A314">
        <v>100</v>
      </c>
      <c r="B314">
        <f t="shared" si="10"/>
        <v>4509.900668023223</v>
      </c>
      <c r="C314">
        <f>A314*Sheet1!D29</f>
        <v>2400</v>
      </c>
      <c r="E314">
        <f t="shared" si="9"/>
        <v>2109.9006680232233</v>
      </c>
      <c r="O314" s="5">
        <f>Sheet1!F67</f>
        <v>0.21099006680232232</v>
      </c>
    </row>
    <row r="315" spans="1:15" ht="12.75">
      <c r="A315">
        <v>105</v>
      </c>
      <c r="B315">
        <f t="shared" si="10"/>
        <v>4846.165486495604</v>
      </c>
      <c r="C315">
        <f>A315*Sheet1!D29</f>
        <v>2520</v>
      </c>
      <c r="E315">
        <f t="shared" si="9"/>
        <v>2326.1654864956035</v>
      </c>
      <c r="O315" s="5">
        <f>Sheet1!F67</f>
        <v>0.21099006680232232</v>
      </c>
    </row>
    <row r="316" spans="1:15" ht="12.75">
      <c r="A316">
        <v>110</v>
      </c>
      <c r="B316">
        <f t="shared" si="10"/>
        <v>5192.9798083081005</v>
      </c>
      <c r="C316">
        <f>A316*Sheet1!D29</f>
        <v>2640</v>
      </c>
      <c r="E316">
        <f t="shared" si="9"/>
        <v>2552.9798083081</v>
      </c>
      <c r="O316" s="5">
        <f>Sheet1!F67</f>
        <v>0.21099006680232232</v>
      </c>
    </row>
    <row r="317" spans="1:15" ht="12.75">
      <c r="A317">
        <v>115</v>
      </c>
      <c r="B317">
        <f t="shared" si="10"/>
        <v>5550.343633460712</v>
      </c>
      <c r="C317">
        <f>A317*Sheet1!D29</f>
        <v>2760</v>
      </c>
      <c r="E317">
        <f t="shared" si="9"/>
        <v>2790.3436334607127</v>
      </c>
      <c r="O317" s="5">
        <f>Sheet1!F67</f>
        <v>0.21099006680232232</v>
      </c>
    </row>
    <row r="318" spans="1:15" ht="12.75">
      <c r="A318">
        <v>120</v>
      </c>
      <c r="B318">
        <f t="shared" si="10"/>
        <v>5918.2569619534415</v>
      </c>
      <c r="C318">
        <f>A318*Sheet1!D29</f>
        <v>2880</v>
      </c>
      <c r="E318">
        <f t="shared" si="9"/>
        <v>3038.2569619534415</v>
      </c>
      <c r="O318" s="5">
        <f>Sheet1!F67</f>
        <v>0.21099006680232232</v>
      </c>
    </row>
    <row r="319" spans="1:15" ht="12.75">
      <c r="A319">
        <v>125</v>
      </c>
      <c r="B319">
        <f t="shared" si="10"/>
        <v>6296.719793786286</v>
      </c>
      <c r="C319">
        <f>A319*Sheet1!D29</f>
        <v>3000</v>
      </c>
      <c r="E319">
        <f t="shared" si="9"/>
        <v>3296.719793786286</v>
      </c>
      <c r="O319" s="5">
        <f>Sheet1!F67</f>
        <v>0.21099006680232232</v>
      </c>
    </row>
    <row r="320" spans="1:15" ht="12.75">
      <c r="A320">
        <v>130</v>
      </c>
      <c r="B320">
        <f t="shared" si="10"/>
        <v>6685.732128959247</v>
      </c>
      <c r="C320">
        <f>A320*Sheet1!D29</f>
        <v>3120</v>
      </c>
      <c r="E320">
        <f t="shared" si="9"/>
        <v>3565.7321289592473</v>
      </c>
      <c r="O320" s="5">
        <f>Sheet1!F67</f>
        <v>0.21099006680232232</v>
      </c>
    </row>
    <row r="321" spans="1:15" ht="12.75">
      <c r="A321">
        <v>135</v>
      </c>
      <c r="B321">
        <f t="shared" si="10"/>
        <v>7085.293967472324</v>
      </c>
      <c r="C321">
        <f>A321*Sheet1!D29</f>
        <v>3240</v>
      </c>
      <c r="E321">
        <f t="shared" si="9"/>
        <v>3845.2939674723243</v>
      </c>
      <c r="O321" s="5">
        <f>Sheet1!F67</f>
        <v>0.21099006680232232</v>
      </c>
    </row>
    <row r="322" spans="1:15" ht="12.75">
      <c r="A322">
        <v>140</v>
      </c>
      <c r="B322">
        <f t="shared" si="10"/>
        <v>7495.405309325518</v>
      </c>
      <c r="C322">
        <f>A322*Sheet1!D29</f>
        <v>3360</v>
      </c>
      <c r="E322">
        <f t="shared" si="9"/>
        <v>4135.405309325518</v>
      </c>
      <c r="O322" s="5">
        <f>Sheet1!F67</f>
        <v>0.21099006680232232</v>
      </c>
    </row>
    <row r="323" spans="1:15" ht="12.75">
      <c r="A323">
        <v>145</v>
      </c>
      <c r="B323">
        <f t="shared" si="10"/>
        <v>7916.066154518827</v>
      </c>
      <c r="C323">
        <f>A323*Sheet1!D29</f>
        <v>3480</v>
      </c>
      <c r="E323">
        <f t="shared" si="9"/>
        <v>4436.066154518827</v>
      </c>
      <c r="O323" s="5">
        <f>Sheet1!F67</f>
        <v>0.21099006680232232</v>
      </c>
    </row>
    <row r="324" spans="1:15" ht="12.75">
      <c r="A324">
        <v>150</v>
      </c>
      <c r="B324">
        <f t="shared" si="10"/>
        <v>8347.276503052253</v>
      </c>
      <c r="C324">
        <f>A324*Sheet1!D29</f>
        <v>3600</v>
      </c>
      <c r="E324">
        <f t="shared" si="9"/>
        <v>4747.276503052252</v>
      </c>
      <c r="O324" s="5">
        <f>Sheet1!F67</f>
        <v>0.21099006680232232</v>
      </c>
    </row>
    <row r="325" spans="1:15" ht="12.75">
      <c r="A325">
        <v>155</v>
      </c>
      <c r="B325">
        <f t="shared" si="10"/>
        <v>8789.036354925793</v>
      </c>
      <c r="C325">
        <f>A325*Sheet1!D29</f>
        <v>3720</v>
      </c>
      <c r="E325">
        <f t="shared" si="9"/>
        <v>5069.036354925794</v>
      </c>
      <c r="O325" s="5">
        <f>Sheet1!F67</f>
        <v>0.21099006680232232</v>
      </c>
    </row>
    <row r="326" spans="1:15" ht="12.75">
      <c r="A326">
        <v>160</v>
      </c>
      <c r="B326">
        <f t="shared" si="10"/>
        <v>9241.345710139452</v>
      </c>
      <c r="C326">
        <f>A326*Sheet1!D29</f>
        <v>3840</v>
      </c>
      <c r="E326">
        <f aca="true" t="shared" si="11" ref="E326:E334">(A326*A326)*O326</f>
        <v>5401.3457101394515</v>
      </c>
      <c r="O326" s="5">
        <f>Sheet1!F67</f>
        <v>0.21099006680232232</v>
      </c>
    </row>
    <row r="327" spans="1:15" ht="12.75">
      <c r="A327">
        <v>165</v>
      </c>
      <c r="B327">
        <f t="shared" si="10"/>
        <v>9704.204568693225</v>
      </c>
      <c r="C327">
        <f>A327*Sheet1!D29</f>
        <v>3960</v>
      </c>
      <c r="E327">
        <f t="shared" si="11"/>
        <v>5744.204568693225</v>
      </c>
      <c r="O327" s="5">
        <f>Sheet1!F67</f>
        <v>0.21099006680232232</v>
      </c>
    </row>
    <row r="328" spans="1:15" ht="12.75">
      <c r="A328">
        <v>170</v>
      </c>
      <c r="B328">
        <f aca="true" t="shared" si="12" ref="B328:B334">C328+E328</f>
        <v>10177.612930587115</v>
      </c>
      <c r="C328">
        <f>A328*Sheet1!D29</f>
        <v>4080</v>
      </c>
      <c r="E328">
        <f t="shared" si="11"/>
        <v>6097.612930587115</v>
      </c>
      <c r="O328" s="5">
        <f>Sheet1!F67</f>
        <v>0.21099006680232232</v>
      </c>
    </row>
    <row r="329" spans="1:15" ht="12.75">
      <c r="A329">
        <v>175</v>
      </c>
      <c r="B329">
        <f t="shared" si="12"/>
        <v>10661.57079582112</v>
      </c>
      <c r="C329">
        <f>A329*Sheet1!D29</f>
        <v>4200</v>
      </c>
      <c r="E329">
        <f t="shared" si="11"/>
        <v>6461.5707958211215</v>
      </c>
      <c r="O329" s="5">
        <f>Sheet1!F67</f>
        <v>0.21099006680232232</v>
      </c>
    </row>
    <row r="330" spans="1:15" ht="12.75">
      <c r="A330">
        <v>180</v>
      </c>
      <c r="B330">
        <f t="shared" si="12"/>
        <v>11156.078164395243</v>
      </c>
      <c r="C330">
        <f>A330*Sheet1!D29</f>
        <v>4320</v>
      </c>
      <c r="E330">
        <f t="shared" si="11"/>
        <v>6836.078164395243</v>
      </c>
      <c r="O330" s="5">
        <f>Sheet1!F67</f>
        <v>0.21099006680232232</v>
      </c>
    </row>
    <row r="331" spans="1:15" ht="12.75">
      <c r="A331">
        <v>185</v>
      </c>
      <c r="B331">
        <f t="shared" si="12"/>
        <v>11661.135036309483</v>
      </c>
      <c r="C331">
        <f>A331*Sheet1!D29</f>
        <v>4440</v>
      </c>
      <c r="E331">
        <f t="shared" si="11"/>
        <v>7221.135036309482</v>
      </c>
      <c r="O331" s="5">
        <f>Sheet1!F67</f>
        <v>0.21099006680232232</v>
      </c>
    </row>
    <row r="332" spans="1:15" ht="12.75">
      <c r="A332">
        <v>190</v>
      </c>
      <c r="B332">
        <f t="shared" si="12"/>
        <v>12176.741411563835</v>
      </c>
      <c r="C332">
        <f>A332*Sheet1!D29</f>
        <v>4560</v>
      </c>
      <c r="E332">
        <f t="shared" si="11"/>
        <v>7616.741411563836</v>
      </c>
      <c r="O332" s="5">
        <f>Sheet1!F67</f>
        <v>0.21099006680232232</v>
      </c>
    </row>
    <row r="333" spans="1:15" ht="12.75">
      <c r="A333">
        <v>195</v>
      </c>
      <c r="B333">
        <f t="shared" si="12"/>
        <v>12702.897290158307</v>
      </c>
      <c r="C333">
        <f>A333*Sheet1!D29</f>
        <v>4680</v>
      </c>
      <c r="E333">
        <f t="shared" si="11"/>
        <v>8022.8972901583065</v>
      </c>
      <c r="O333" s="5">
        <f>Sheet1!F67</f>
        <v>0.21099006680232232</v>
      </c>
    </row>
    <row r="334" spans="1:15" ht="12.75">
      <c r="A334">
        <v>200</v>
      </c>
      <c r="B334">
        <f t="shared" si="12"/>
        <v>13239.602672092893</v>
      </c>
      <c r="C334">
        <f>A334*Sheet1!D29</f>
        <v>4800</v>
      </c>
      <c r="E334">
        <f t="shared" si="11"/>
        <v>8439.602672092893</v>
      </c>
      <c r="O334" s="5">
        <f>Sheet1!F67</f>
        <v>0.21099006680232232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und Max</dc:creator>
  <cp:keywords/>
  <dc:description/>
  <cp:lastModifiedBy>DANIEL</cp:lastModifiedBy>
  <dcterms:created xsi:type="dcterms:W3CDTF">2010-04-01T18:00:25Z</dcterms:created>
  <dcterms:modified xsi:type="dcterms:W3CDTF">2010-09-12T17:29:26Z</dcterms:modified>
  <cp:category/>
  <cp:version/>
  <cp:contentType/>
  <cp:contentStatus/>
</cp:coreProperties>
</file>